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405"/>
  <workbookPr showInkAnnotation="0" autoCompressPictures="0"/>
  <bookViews>
    <workbookView xWindow="0" yWindow="0" windowWidth="35100" windowHeight="17680" tabRatio="500" activeTab="1"/>
  </bookViews>
  <sheets>
    <sheet name="Annex 12C.1 cost studies" sheetId="1" r:id="rId1"/>
    <sheet name="Annex 12C.2 CEA studies" sheetId="2" r:id="rId2"/>
  </sheets>
  <externalReferences>
    <externalReference r:id="rId3"/>
    <externalReference r:id="rId4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0" i="1" l="1"/>
  <c r="H50" i="1"/>
  <c r="B50" i="1"/>
  <c r="I49" i="1"/>
  <c r="H49" i="1"/>
  <c r="B49" i="1"/>
  <c r="I48" i="1"/>
  <c r="H48" i="1"/>
  <c r="B48" i="1"/>
  <c r="I47" i="1"/>
  <c r="H47" i="1"/>
  <c r="B47" i="1"/>
  <c r="I46" i="1"/>
  <c r="H46" i="1"/>
  <c r="B46" i="1"/>
  <c r="I45" i="1"/>
  <c r="H45" i="1"/>
  <c r="B45" i="1"/>
  <c r="I44" i="1"/>
  <c r="H44" i="1"/>
  <c r="B44" i="1"/>
  <c r="I43" i="1"/>
  <c r="H43" i="1"/>
  <c r="B43" i="1"/>
  <c r="I42" i="1"/>
  <c r="H42" i="1"/>
  <c r="B42" i="1"/>
  <c r="I41" i="1"/>
  <c r="H41" i="1"/>
  <c r="B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AL30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AL23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I5" i="1"/>
  <c r="H5" i="1"/>
  <c r="I4" i="1"/>
  <c r="H4" i="1"/>
  <c r="I3" i="1"/>
  <c r="H3" i="1"/>
  <c r="I2" i="1"/>
  <c r="H2" i="1"/>
</calcChain>
</file>

<file path=xl/sharedStrings.xml><?xml version="1.0" encoding="utf-8"?>
<sst xmlns="http://schemas.openxmlformats.org/spreadsheetml/2006/main" count="1813" uniqueCount="533">
  <si>
    <t>ID #</t>
  </si>
  <si>
    <t>Month of Entry</t>
  </si>
  <si>
    <t>Study Title</t>
  </si>
  <si>
    <t>Lead Author</t>
  </si>
  <si>
    <t>Study year</t>
  </si>
  <si>
    <t xml:space="preserve">Journal </t>
  </si>
  <si>
    <t>Country/ region</t>
  </si>
  <si>
    <t>Study World Bank Region</t>
  </si>
  <si>
    <t xml:space="preserve">Study Income Group </t>
  </si>
  <si>
    <t>Population/ target group</t>
  </si>
  <si>
    <t>Disease/ condition</t>
  </si>
  <si>
    <t>Study Type</t>
  </si>
  <si>
    <t xml:space="preserve">Intervention/ treatment </t>
  </si>
  <si>
    <t>Level of Care</t>
  </si>
  <si>
    <t>Perspective</t>
  </si>
  <si>
    <t>Currency Country</t>
  </si>
  <si>
    <t>Currency Year</t>
  </si>
  <si>
    <t>Tradable/ non-tradable ****</t>
  </si>
  <si>
    <t>Sensitivity analysis (Y/N)</t>
  </si>
  <si>
    <t>Evaluation/measure of effectiveness/health ouptput or outcome</t>
  </si>
  <si>
    <t>Cost metric</t>
  </si>
  <si>
    <t>Cost categories</t>
  </si>
  <si>
    <t>Cost Table</t>
  </si>
  <si>
    <t>Comment</t>
  </si>
  <si>
    <t xml:space="preserve">Modeled or Empirical </t>
  </si>
  <si>
    <t>Retrospective/Prospective</t>
  </si>
  <si>
    <t>Sample Size (# or N/A)</t>
  </si>
  <si>
    <t>Ingredients or Record Review</t>
  </si>
  <si>
    <t>Cross-Sectional or Longitudinal</t>
  </si>
  <si>
    <t>Urban/Rural/National/Multinational</t>
  </si>
  <si>
    <t>Clearly presents  intervention &amp; alternative?</t>
  </si>
  <si>
    <t>Time horizon presented</t>
  </si>
  <si>
    <t>Time Horizon (months)</t>
  </si>
  <si>
    <t>Study perspective provided</t>
  </si>
  <si>
    <t>Discounted</t>
  </si>
  <si>
    <t>Discounting details</t>
  </si>
  <si>
    <t>ICER Calculated correctly?</t>
  </si>
  <si>
    <t>Sensitivity analysis or probabilitic analysis</t>
  </si>
  <si>
    <t xml:space="preserve"> Economic impact of dementia in developing countries: an evaluation of costs of Alzheimer-type dementia in Argentina</t>
  </si>
  <si>
    <t>Ricardo F. Allegri</t>
  </si>
  <si>
    <t>International Psychogeriatrics</t>
  </si>
  <si>
    <t>Argentina</t>
  </si>
  <si>
    <t>Adult</t>
  </si>
  <si>
    <t>Alzheimer's Disease (AD)</t>
  </si>
  <si>
    <t>Cost of Illness</t>
  </si>
  <si>
    <t>Management/Treatment</t>
  </si>
  <si>
    <t>Home, Health Communities</t>
  </si>
  <si>
    <t>Patient, Society</t>
  </si>
  <si>
    <t>US</t>
  </si>
  <si>
    <t>NA</t>
  </si>
  <si>
    <t>N/A</t>
  </si>
  <si>
    <t xml:space="preserve">Cost per patient </t>
  </si>
  <si>
    <t>Direct and Indirect Costs</t>
  </si>
  <si>
    <t>Yes</t>
  </si>
  <si>
    <t>Good study, breaks down costs of AD very simply (n=80)</t>
  </si>
  <si>
    <t>Empirical</t>
  </si>
  <si>
    <t>Retrospective</t>
  </si>
  <si>
    <t>Record Review</t>
  </si>
  <si>
    <t>Cross-Sectional</t>
  </si>
  <si>
    <t>Urban</t>
  </si>
  <si>
    <t>n/a</t>
  </si>
  <si>
    <t xml:space="preserve"> Economic evaluation of a task-shifting intervention for common mental disorders in India</t>
  </si>
  <si>
    <t>Christine Buttorff</t>
  </si>
  <si>
    <t>Bulletin of the WHO</t>
  </si>
  <si>
    <t>India</t>
  </si>
  <si>
    <t>Depression, Anxiety</t>
  </si>
  <si>
    <t xml:space="preserve">Cost-Effective Analysis </t>
  </si>
  <si>
    <t xml:space="preserve">Intervention </t>
  </si>
  <si>
    <t xml:space="preserve">Primary Care </t>
  </si>
  <si>
    <t>Societal</t>
  </si>
  <si>
    <t>Psychiatric symptom scores</t>
  </si>
  <si>
    <t>Great!</t>
  </si>
  <si>
    <t>Prospective</t>
  </si>
  <si>
    <t xml:space="preserve"> Schizophrenia treatment in the developing world: an interregional and multinational cost-effectiveness analysis</t>
  </si>
  <si>
    <t>Dan Chisholm</t>
  </si>
  <si>
    <t>Multiple</t>
  </si>
  <si>
    <t>Population</t>
  </si>
  <si>
    <t>Schizophrenia</t>
  </si>
  <si>
    <t>Government</t>
  </si>
  <si>
    <t>DALY averted</t>
  </si>
  <si>
    <t>Cost per capita, cost per DALY averted</t>
  </si>
  <si>
    <t>Drug costs, psychosocial treatment costs</t>
  </si>
  <si>
    <t>Chisholm article, so we know its good. Ignored Chile as it is a high-income country</t>
  </si>
  <si>
    <t>Ingredients</t>
  </si>
  <si>
    <t>Multinational</t>
  </si>
  <si>
    <t>0 (but obvious)</t>
  </si>
  <si>
    <t xml:space="preserve"> Cost of scaling up mental healthcare in low- and middle-income countries</t>
  </si>
  <si>
    <t>British Journal of Psychiatry</t>
  </si>
  <si>
    <t>Schizophrenia, Bipolar Disorder, Depression, Hazardous alcohol use</t>
  </si>
  <si>
    <t>Cost Analysis</t>
  </si>
  <si>
    <t>Health System</t>
  </si>
  <si>
    <t>Cost per capita</t>
  </si>
  <si>
    <t>Total package expenditure per capita</t>
  </si>
  <si>
    <t>Shows costs per capita of a specific mental health care package for a number of countries</t>
  </si>
  <si>
    <t>Modeled</t>
  </si>
  <si>
    <t>Longitudinal</t>
  </si>
  <si>
    <t xml:space="preserve"> Cost effectiveness of strategies to combat neuropsychiatric conditions in sub-Saharan Africa and South East Asia: mathematical modelling study</t>
  </si>
  <si>
    <t>BMJ</t>
  </si>
  <si>
    <t>Schizophrenia, Bipolar Disorder, Depression, Epilepsy, Heavy Alcohol Use</t>
  </si>
  <si>
    <t>Shows costs per capita of a specific mental health care package for two WHO sub-regions</t>
  </si>
  <si>
    <t>Recent; model</t>
  </si>
  <si>
    <t>0(but obvious)</t>
  </si>
  <si>
    <t xml:space="preserve"> Cost-effectiveness of First-line Antiepileptic Drug Treatments in the Developing World: A population-level analysis</t>
  </si>
  <si>
    <t>Epilepsia</t>
  </si>
  <si>
    <t>Epilepsy</t>
  </si>
  <si>
    <t>Tradable</t>
  </si>
  <si>
    <t>DALYs Averted per 1 million in population</t>
  </si>
  <si>
    <t>Cost per patient, Cost per DALY averted</t>
  </si>
  <si>
    <t>Drugs, DALYs</t>
  </si>
  <si>
    <t>He figures out how much it would cost for different low-income sub-regions to scale up to different amounts of drug coverage</t>
  </si>
  <si>
    <t xml:space="preserve"> Direct medical costs associated with schizophrenia relapses in health care services in the city of Sao Paulo</t>
  </si>
  <si>
    <t>Claudiane Salles Daltio</t>
  </si>
  <si>
    <t>Rev Saude Publica</t>
  </si>
  <si>
    <t>Brazil</t>
  </si>
  <si>
    <t>Hospital</t>
  </si>
  <si>
    <t>Both</t>
  </si>
  <si>
    <t>Cost per vist</t>
  </si>
  <si>
    <t>Drugs, tests, hospitalization</t>
  </si>
  <si>
    <t>Good article, breaks down prices by hospital type</t>
  </si>
  <si>
    <t xml:space="preserve"> A Pharmaco-economic comparison of monotherapy with tegretol, finlepsin and trileptal</t>
  </si>
  <si>
    <t>Pavel P. Balabanov</t>
  </si>
  <si>
    <t>Folia Medica</t>
  </si>
  <si>
    <t>Bulgaria</t>
  </si>
  <si>
    <t>Euro area</t>
  </si>
  <si>
    <t>Cost per QALY</t>
  </si>
  <si>
    <t>Cost per year</t>
  </si>
  <si>
    <t>Drugs</t>
  </si>
  <si>
    <t>Somewhat hard to understand, but includes the prices of three drugs per person per year</t>
  </si>
  <si>
    <t xml:space="preserve"> Primary care treatment of epilepsy with phenobarbital in rural China: cost-outcome analysis from the WHO/ILAE/IBE global campaing aginst epilepsy demonstration project</t>
  </si>
  <si>
    <t>Ding Ding</t>
  </si>
  <si>
    <t>China</t>
  </si>
  <si>
    <t>Phenobarbital (PB) treatment</t>
  </si>
  <si>
    <t>Patient and provider</t>
  </si>
  <si>
    <t>Non-Tradable</t>
  </si>
  <si>
    <t>Seizure frequency/year, Percent Seizure free, Improved</t>
  </si>
  <si>
    <t>Health care costs, Time costs, Total costs</t>
  </si>
  <si>
    <t>Cost of implementing an epilepsy treatment program at the primary care level in two rural settings in China</t>
  </si>
  <si>
    <t>Rural</t>
  </si>
  <si>
    <t xml:space="preserve"> Direct Medical Costs for Partial Refractory Epilepsy in Mexico</t>
  </si>
  <si>
    <t>Fernando Garcia-Contreras</t>
  </si>
  <si>
    <t>Archives of Medical Research</t>
  </si>
  <si>
    <t>Mexico</t>
  </si>
  <si>
    <t>Partial Refractory Epilepsy</t>
  </si>
  <si>
    <t>Unit cost, Cost per patient, cost per year</t>
  </si>
  <si>
    <t>Average annual cost per patient, cost by years after diagnosis</t>
  </si>
  <si>
    <t>Great study</t>
  </si>
  <si>
    <t xml:space="preserve"> Estimating the costs of psychiatric hospital services at a public health facility in Nigeria</t>
  </si>
  <si>
    <t>Charles Exenduka</t>
  </si>
  <si>
    <t>The Journal of Mental Health Policy and Economics</t>
  </si>
  <si>
    <t>Nigeria</t>
  </si>
  <si>
    <t>Mental Health</t>
  </si>
  <si>
    <t>Per year, per visit</t>
  </si>
  <si>
    <t>Hospital operating costs, per visit</t>
  </si>
  <si>
    <t xml:space="preserve"> Cost of care of schizophrenia: a study of Indian out-patient attenders</t>
  </si>
  <si>
    <t>S. Grover</t>
  </si>
  <si>
    <t>Acta Psychiatrica Scandinavica</t>
  </si>
  <si>
    <t>Society</t>
  </si>
  <si>
    <t xml:space="preserve">Total Cost, Unit Cost, </t>
  </si>
  <si>
    <t>Travel costs, drug costs, provider costs</t>
  </si>
  <si>
    <t xml:space="preserve">Yes </t>
  </si>
  <si>
    <t xml:space="preserve"> Cost-effectiveness of an essential mental health intervention package in Nigeria</t>
  </si>
  <si>
    <t>Oye Gureje</t>
  </si>
  <si>
    <t>World Psychiatry</t>
  </si>
  <si>
    <t>Depression, Schizophrenia, Epilepsy, Alcohol</t>
  </si>
  <si>
    <t>Cost per DALY</t>
  </si>
  <si>
    <t>Unit Cost, Total Cost</t>
  </si>
  <si>
    <t>Cost per treated case per year, Cost per DALY Averted</t>
  </si>
  <si>
    <t>Modeled scenarios, Dan Chisholm is an author so its good quality, includes several interventions for each mental health disease</t>
  </si>
  <si>
    <t>National</t>
  </si>
  <si>
    <t>0 (but model)</t>
  </si>
  <si>
    <t xml:space="preserve"> Economic burden of epilepsy in a developing country: a retrospective cost analysis in China</t>
  </si>
  <si>
    <t>Zhen Hong</t>
  </si>
  <si>
    <t>Cost per patient</t>
  </si>
  <si>
    <t>Good article, has direct medical and nonmedical costs, as well as indirect costs</t>
  </si>
  <si>
    <t xml:space="preserve"> Economic costs of depression in China</t>
  </si>
  <si>
    <t>Teh-Wei Hu</t>
  </si>
  <si>
    <t>Social Psychiatry and Psychiatric Epidemiology</t>
  </si>
  <si>
    <t>Depression</t>
  </si>
  <si>
    <t>Total Cost</t>
  </si>
  <si>
    <t>Estimates costs for the whole country, both medical and non medical costs, and economic loss</t>
  </si>
  <si>
    <t>Record review</t>
  </si>
  <si>
    <t xml:space="preserve"> Practice-Driven evaluation of a multi-layered psychosocial care package for children in areas of armed conflict</t>
  </si>
  <si>
    <t>M. J. D. Jordans</t>
  </si>
  <si>
    <t>Community Mental Health Journal</t>
  </si>
  <si>
    <t>Children</t>
  </si>
  <si>
    <t>Psychological Distress</t>
  </si>
  <si>
    <t>Screening, Treatment</t>
  </si>
  <si>
    <t>Mean cost per user</t>
  </si>
  <si>
    <t>Intervention in 4 post-conflict countries to help children (and some adults) with psychological distress and PTSD</t>
  </si>
  <si>
    <t xml:space="preserve"> Economic evaluation of antipsychotic drugs for schizophrenia treatment within the Brazilian Healthcare System</t>
  </si>
  <si>
    <t>Leandro Mendonca Lindner</t>
  </si>
  <si>
    <t>QALY</t>
  </si>
  <si>
    <t>Unit Cost, Cost per Patient</t>
  </si>
  <si>
    <t>Hospitalization, Medication, Suicide</t>
  </si>
  <si>
    <t>Using a Markov model</t>
  </si>
  <si>
    <t>12 (hypothetical)</t>
  </si>
  <si>
    <t xml:space="preserve"> Scaling up child and adolescent mental helath services in South Africa: human resource requirements and costs</t>
  </si>
  <si>
    <t>Crick Lund</t>
  </si>
  <si>
    <t>Journal of Child Psychology and Psychiatry</t>
  </si>
  <si>
    <t>South Africa</t>
  </si>
  <si>
    <t>Children and Adolescents</t>
  </si>
  <si>
    <t>Total cost</t>
  </si>
  <si>
    <t>Staff costs, facility costs</t>
  </si>
  <si>
    <t>Modeled scenario of what it would cost to reach a minimum of coverage for people under 20 with mental health issues (30%) and what full coverage would cost (100%)</t>
  </si>
  <si>
    <t xml:space="preserve"> The Economic Impact of Introducing Serotonin-Noradrenaline Reuptake Inhibitors into the Brazilian National Drug Formulary</t>
  </si>
  <si>
    <t>Marcio Machado</t>
  </si>
  <si>
    <t>Pharmacoeconomics</t>
  </si>
  <si>
    <t>Cost per Person treated, Cost per Success</t>
  </si>
  <si>
    <t>Unit cost, Cost per case</t>
  </si>
  <si>
    <t>Medical costs, drug costs, costs per patient</t>
  </si>
  <si>
    <t>Great</t>
  </si>
  <si>
    <t xml:space="preserve"> Pharmacoeconomics of antidepressants in moderate to severe depressive disorder in Colombia</t>
  </si>
  <si>
    <t>Rev Panam Salud Publica</t>
  </si>
  <si>
    <t>Colombia</t>
  </si>
  <si>
    <t>Cost per success</t>
  </si>
  <si>
    <t xml:space="preserve">Hospitalization, Physician care, drugs, </t>
  </si>
  <si>
    <t>Compares three antidepressant drugs</t>
  </si>
  <si>
    <t xml:space="preserve"> Treatment outcomes and costs at specialized centers for the treatment of PTSD after the war in former yugoslavia</t>
  </si>
  <si>
    <t>Stefan Priebe</t>
  </si>
  <si>
    <t>Pyschiatric services</t>
  </si>
  <si>
    <t>Former Yugoslavia</t>
  </si>
  <si>
    <t>Post Traumatic Stress Disorder</t>
  </si>
  <si>
    <t>treatment</t>
  </si>
  <si>
    <t>Patient</t>
  </si>
  <si>
    <t>CAPS Score</t>
  </si>
  <si>
    <t>Unit Cost, Total Cost, Cost per patient</t>
  </si>
  <si>
    <t>Cost per patient per year</t>
  </si>
  <si>
    <t>Interesting study, about 4 current countries that used to comprise the former Yugoslavia</t>
  </si>
  <si>
    <t>N (but obvious)</t>
  </si>
  <si>
    <t xml:space="preserve"> Direct costs of managing parkinson's disease in India: concerns in a developing country</t>
  </si>
  <si>
    <t>Mona Ragothaman</t>
  </si>
  <si>
    <t>Wiley Interscience</t>
  </si>
  <si>
    <t>Parkinson's Disease</t>
  </si>
  <si>
    <t>Management (Medication)</t>
  </si>
  <si>
    <t>Unit Cost</t>
  </si>
  <si>
    <t>Followed a small cohort of Indian's with parkinson's disease and calcualted their annual treatment costs</t>
  </si>
  <si>
    <t xml:space="preserve"> Clincial and economic characteristics associated with direct costs of Alzheimer's, frontotemporal and vascular dementia in Argentina</t>
  </si>
  <si>
    <t>Galeno Rojas</t>
  </si>
  <si>
    <t>Dementia</t>
  </si>
  <si>
    <t>Management</t>
  </si>
  <si>
    <t>Unit Cost, Cost per patient</t>
  </si>
  <si>
    <t>Unit costs, total direct costs annually</t>
  </si>
  <si>
    <t xml:space="preserve"> Cost-Effectiveness and Cost-Utility of Cognitive Therapy, Rational Emotive Behavioral Therapy, and Fluoxetine (Prozac) in Treating Depression: A Randomized Clinical Trial</t>
  </si>
  <si>
    <t>Florin Sava</t>
  </si>
  <si>
    <t xml:space="preserve">Journal of Clinical Psychology </t>
  </si>
  <si>
    <t>Romania</t>
  </si>
  <si>
    <t>Management (Medication and Therapy)</t>
  </si>
  <si>
    <t>Beck Depression Inventory (BDI)</t>
  </si>
  <si>
    <t>Unit costs, Cost per average patient, cost per successful patient</t>
  </si>
  <si>
    <t xml:space="preserve"> Community outreach for untreated schizophrenia in rural india: a follow-up study of symptoms, disability, family burden and costs</t>
  </si>
  <si>
    <t>R. Srinivasa Murthy</t>
  </si>
  <si>
    <t>Psychological Medicine</t>
  </si>
  <si>
    <t>Community Outreach</t>
  </si>
  <si>
    <t>Community Program</t>
  </si>
  <si>
    <t>Service costs, OOP costs</t>
  </si>
  <si>
    <t>Gives costs in three month increments of a community outreach program to help untreated schizophrenia patients</t>
  </si>
  <si>
    <t>Mostly ingredients, RR for local doctors' fees</t>
  </si>
  <si>
    <t xml:space="preserve"> A preliminary study into the economic burden of cerebral palsy in China</t>
  </si>
  <si>
    <t>Bin Wang</t>
  </si>
  <si>
    <t>Health Policy</t>
  </si>
  <si>
    <t>Cerebral Palsy</t>
  </si>
  <si>
    <t>Direct health care, direct non-healthcare, Developmental, economic loss by patient's family, productivity loss</t>
  </si>
  <si>
    <t>Breaks it down by age as well, presents it as total costs over a lifetime for each CP patient</t>
  </si>
  <si>
    <t xml:space="preserve"> Economic Impact of Dementia in Developing Countries: An Evaluation of Alzheimer-Type Dementia in Shanghai, China</t>
  </si>
  <si>
    <t>Gang Wang</t>
  </si>
  <si>
    <t>Journal of Alzheimer's Disease</t>
  </si>
  <si>
    <t>Unit cost, Cost per patient</t>
  </si>
  <si>
    <t>AD-related costs per patient per year</t>
  </si>
  <si>
    <t xml:space="preserve"> Economic burden of parkinson's disease in a developing country: a retrospective cost analysis in Shanghai, China</t>
  </si>
  <si>
    <t>Movement Disorders</t>
  </si>
  <si>
    <t>PD-related costs per patient per year</t>
  </si>
  <si>
    <t xml:space="preserve"> Parent-reported health care expenditures associated with autism spectrum disorders in Heilongjiang province, China</t>
  </si>
  <si>
    <t>Jia Wang</t>
  </si>
  <si>
    <t>BMC Health Services Research</t>
  </si>
  <si>
    <t>Autism</t>
  </si>
  <si>
    <t>Cost analysis</t>
  </si>
  <si>
    <t>Total, outpatient, medicine, therapies, transportations,</t>
  </si>
  <si>
    <t xml:space="preserve">Splits it up by rural and urban </t>
  </si>
  <si>
    <t xml:space="preserve"> Is the implementation of assertive community treatment in a low-income country feasible? The experience of Tbilisi, Georgia</t>
  </si>
  <si>
    <t>Nana Zavradashvili</t>
  </si>
  <si>
    <t>Social Psychiatric Epidemiology</t>
  </si>
  <si>
    <t>Georgia</t>
  </si>
  <si>
    <t>Mean cost per patient per 10 months</t>
  </si>
  <si>
    <t xml:space="preserve">A 10-month intervention of community visits for mental health care to contrast with the current policy of only funding mental health hospitals </t>
  </si>
  <si>
    <t xml:space="preserve"> Cost of Demenita Care in India: Delusion or Reality</t>
  </si>
  <si>
    <t>Girish N. Rao</t>
  </si>
  <si>
    <t>Indian Journal of Public Health</t>
  </si>
  <si>
    <t>Household (Cost of caring for a person with dementia- is that provider?)</t>
  </si>
  <si>
    <t>Cost per person per year</t>
  </si>
  <si>
    <t>Cost of caring for a person with dementia, broken down into medicaiton, consultation, investigation, hospitalization, transportation</t>
  </si>
  <si>
    <t>Unsure if this is from the provider perspective. They break it down into cost to care for a person with dementia, but for dementia the provider costs may not be clinical ? Also not sure where they collected their data….</t>
  </si>
  <si>
    <t xml:space="preserve"> Cost-effectiveness of pharmacological and psychosocial interventions fo rschizophrenia</t>
  </si>
  <si>
    <t>Pudtan Phanthunane</t>
  </si>
  <si>
    <t>Cost Effectiveness and Resource Allocation</t>
  </si>
  <si>
    <t>Thailand</t>
  </si>
  <si>
    <t>Adults</t>
  </si>
  <si>
    <t>Medication</t>
  </si>
  <si>
    <t>Provider</t>
  </si>
  <si>
    <t>DALYs averted</t>
  </si>
  <si>
    <t>cost per intervention</t>
  </si>
  <si>
    <t>Modelled</t>
  </si>
  <si>
    <t xml:space="preserve">Prospective </t>
  </si>
  <si>
    <t>Naitonal</t>
  </si>
  <si>
    <t xml:space="preserve"> The economic burden of epilepsy in a sample of people with epilepsy in China</t>
  </si>
  <si>
    <t>Jianming Liu</t>
  </si>
  <si>
    <t>Epilepsy Research</t>
  </si>
  <si>
    <t>Epileptic patients over 2 years</t>
  </si>
  <si>
    <t xml:space="preserve">Cost per patient, </t>
  </si>
  <si>
    <t>Contingency table with males, females, urban rural vs inpatient cost, formal drug, traditional chinese drug, other treatment, test cost, living cost, and other cost</t>
  </si>
  <si>
    <t xml:space="preserve"> Cost-Effectiveness of Home Visits in the Outpatient Treatment of Patients with Alcohol Dependence</t>
  </si>
  <si>
    <t>Edilaine Moraes</t>
  </si>
  <si>
    <t>European Addiction Research</t>
  </si>
  <si>
    <t>Adult alcoholics aged 20-60</t>
  </si>
  <si>
    <t>Alcoholism</t>
  </si>
  <si>
    <t>RCT / Cost-Effectiveness Analysis</t>
  </si>
  <si>
    <t>Outpatient treatment and home visits (vs only outpatient treatment)</t>
  </si>
  <si>
    <t>Alcohol abstinence</t>
  </si>
  <si>
    <t>Total cost, cost per patient</t>
  </si>
  <si>
    <t xml:space="preserve">Medical, nonmedical, and productivity costs (all completely disaggregated) </t>
  </si>
  <si>
    <t>Very thoroughly done</t>
  </si>
  <si>
    <t xml:space="preserve"> Economic Burden of Epilepsy in India</t>
  </si>
  <si>
    <t>S.V. Thomas</t>
  </si>
  <si>
    <t>Epileptic patients</t>
  </si>
  <si>
    <t>Inpatient and outpatient treatment</t>
  </si>
  <si>
    <t>Tertiary</t>
  </si>
  <si>
    <t>Total cost of epilepsy in India, cost per patient</t>
  </si>
  <si>
    <t>Direct (travel, hospitalization, supplies), indirect (days lost), and intangible</t>
  </si>
  <si>
    <t xml:space="preserve"> Cost of epilepsy care in a Nigerian tertiary hospital</t>
  </si>
  <si>
    <t>Sanya EO</t>
  </si>
  <si>
    <t>The Nigerian Postgraduate Medical Journal</t>
  </si>
  <si>
    <t>Adults 16+</t>
  </si>
  <si>
    <t>Treatment</t>
  </si>
  <si>
    <t>Direct and indirect, disaggregated</t>
  </si>
  <si>
    <t>No (referred to, but not available in PDF)</t>
  </si>
  <si>
    <t xml:space="preserve"> Cost-effectiveness of group psychoterapy for depression in Uganda</t>
  </si>
  <si>
    <t>Dan Siskind</t>
  </si>
  <si>
    <t>Uganda</t>
  </si>
  <si>
    <t>Depression patients</t>
  </si>
  <si>
    <t>Group psychotherapy treatments</t>
  </si>
  <si>
    <t>$Int</t>
  </si>
  <si>
    <t>Total lifetime costs, ICER</t>
  </si>
  <si>
    <t>Training, intervention, supervision</t>
  </si>
  <si>
    <t>Lifetime</t>
  </si>
  <si>
    <t xml:space="preserve"> Hospital costs of managing deliberate self-poisoning in Turkey</t>
  </si>
  <si>
    <t>Mustafa Serinken</t>
  </si>
  <si>
    <t>Medical Science Monitor</t>
  </si>
  <si>
    <t>Turkey</t>
  </si>
  <si>
    <t>Intentional self-poisoning</t>
  </si>
  <si>
    <t>Cost per patient (also by sex, age, type of substance, # of intoxicants, time passed, and treatment location)</t>
  </si>
  <si>
    <t>Medications, medical equipment, treatment costs, personnel fees, diagnostics, hospitalization</t>
  </si>
  <si>
    <t xml:space="preserve"> Economic Burden of Schizophrenia: Empirical Analyses from a Survey in Thailand</t>
  </si>
  <si>
    <t>Schizophrenic Patients age 15+</t>
  </si>
  <si>
    <t>Direct, indirect, time costs (itemized)</t>
  </si>
  <si>
    <t>By treatment group and time</t>
  </si>
  <si>
    <t>CISR score</t>
  </si>
  <si>
    <t>300 + 150 control</t>
  </si>
  <si>
    <t>Outpatient clinic</t>
  </si>
  <si>
    <t>Fluoxetine or therapy</t>
  </si>
  <si>
    <t>CEA</t>
  </si>
  <si>
    <t>Adult patients with CISR score of 15+</t>
  </si>
  <si>
    <t>Lower middle income</t>
  </si>
  <si>
    <t>South Asia</t>
  </si>
  <si>
    <t>Lancet</t>
  </si>
  <si>
    <t>Vikram Patel</t>
  </si>
  <si>
    <t>Efficacy and cost-effectiveness of drug and psychological treatmetns for common mental disorders in general health care in Goa, India: a randomised, controlled trial</t>
  </si>
  <si>
    <t>No thorough discussion of costing methods</t>
  </si>
  <si>
    <t>By component and site</t>
  </si>
  <si>
    <t>PANSS and IDEAS score</t>
  </si>
  <si>
    <t>2013?</t>
  </si>
  <si>
    <t>187 + control</t>
  </si>
  <si>
    <t>Provider?</t>
  </si>
  <si>
    <t>Community</t>
  </si>
  <si>
    <t>Collaborative community-based care plus facility-based care</t>
  </si>
  <si>
    <t>Schizophrenia patients 16-60</t>
  </si>
  <si>
    <t>Sudipto Chatterjee</t>
  </si>
  <si>
    <t>Effectiveness of a community-based intervention for people with schizophrenia and their caregivers in India (COPSI): a randomised controlled trial</t>
  </si>
  <si>
    <t>Per year by intervention</t>
  </si>
  <si>
    <t>DALY</t>
  </si>
  <si>
    <t>Estonia</t>
  </si>
  <si>
    <t>Tax, reduced access, advertising ban, roadise testing, counselling</t>
  </si>
  <si>
    <t>Heavy alcohol use and tobacco</t>
  </si>
  <si>
    <t>High income</t>
  </si>
  <si>
    <t>..</t>
  </si>
  <si>
    <t>Taavi Lai</t>
  </si>
  <si>
    <t>Cost, health effects and cost-effectiveness of alcohol and tobacco control strategies in Estonia</t>
  </si>
  <si>
    <t>Alcohol and tobacco</t>
  </si>
  <si>
    <t>Therapy, medical care, social care, productivity</t>
  </si>
  <si>
    <t>UK</t>
  </si>
  <si>
    <t>Emirical</t>
  </si>
  <si>
    <t>Provider and societal</t>
  </si>
  <si>
    <t>Primary</t>
  </si>
  <si>
    <t>Stepped care</t>
  </si>
  <si>
    <t>Depression and anxiety</t>
  </si>
  <si>
    <t>Depression or anxiety patients age 16-64</t>
  </si>
  <si>
    <t>BJPsych</t>
  </si>
  <si>
    <t>Clara Mukuria</t>
  </si>
  <si>
    <t>Cost-effectiveness of an Improving Access to Psychological Therapies service</t>
  </si>
  <si>
    <t>Upper middle income</t>
  </si>
  <si>
    <t>East Asia &amp; Pacific</t>
  </si>
  <si>
    <t>Societal perspective; high income country</t>
  </si>
  <si>
    <t>Direct healthcare, direct non-healthcare, morbitidy, mortality</t>
  </si>
  <si>
    <t>Cross-sectional</t>
  </si>
  <si>
    <t>Korea, Rep.</t>
  </si>
  <si>
    <t>Sung Man Chang</t>
  </si>
  <si>
    <t xml:space="preserve"> Economic burden of depression in South Korea</t>
  </si>
  <si>
    <t>Direct healthcare, direct non-healthcare, indirect</t>
  </si>
  <si>
    <t>Schizophrenic Patients</t>
  </si>
  <si>
    <t>Journal of Korean Medical Science</t>
  </si>
  <si>
    <t xml:space="preserve"> Economic Burden of Schizophrenia in South Korea</t>
  </si>
  <si>
    <t>Gives cost for Taiwan as a whole</t>
  </si>
  <si>
    <t>Inpatient, rehabilitation, day care, pharmacy, medication, outpatient</t>
  </si>
  <si>
    <t>Adults 15+</t>
  </si>
  <si>
    <t>Taiwan</t>
  </si>
  <si>
    <t>International Journal of Psychiatry in Medicine</t>
  </si>
  <si>
    <t>Agnes L.F. Chan</t>
  </si>
  <si>
    <t xml:space="preserve"> Cost of Depression of Adults in Taiwan</t>
  </si>
  <si>
    <t>Latin America &amp; Caribbean</t>
  </si>
  <si>
    <t>Compares the costs of depressive disorders, reproductive tract infections, and anaemia with non-cases</t>
  </si>
  <si>
    <t>Health care costs, Time costs, OOP costs</t>
  </si>
  <si>
    <t>Women</t>
  </si>
  <si>
    <t>Tropical Medicine and International Health</t>
  </si>
  <si>
    <t xml:space="preserve"> Prioritizing health problems in women in developing countries: comparing the financial burden of reproductive tract infections anaemia and depressive disorders in a community survey in India</t>
  </si>
  <si>
    <t>Uses some data from 1999</t>
  </si>
  <si>
    <t>Low income</t>
  </si>
  <si>
    <t>Sub-Saharan Africa</t>
  </si>
  <si>
    <t>Burundi</t>
  </si>
  <si>
    <t>Georges Nsengiyumva</t>
  </si>
  <si>
    <t xml:space="preserve"> Economic Evaluation of Epilepsy in Kiremba (burundi): A Case-Control Study</t>
  </si>
  <si>
    <t>Based on ~130 patients at one hospital in northern India</t>
  </si>
  <si>
    <t>Direct Costs, Productivity Lost</t>
  </si>
  <si>
    <t>Outpatient Treatment</t>
  </si>
  <si>
    <t>Anand Krishnan</t>
  </si>
  <si>
    <t xml:space="preserve"> Cost of Epilepsy in Patients Attending a Secondary-level Hospital in India</t>
  </si>
  <si>
    <t>Patient perspective: OOP costs only</t>
  </si>
  <si>
    <t>Medication, Service, Laboratory, Hospitalization, Travel, Total</t>
  </si>
  <si>
    <t>Pakistan</t>
  </si>
  <si>
    <t>Amin Gadit</t>
  </si>
  <si>
    <t xml:space="preserve"> Out-of-Pocket expenditure for depression among patietns attending private community psychiatric clinics in pakistan</t>
  </si>
  <si>
    <t>Almost the same as (21)</t>
  </si>
  <si>
    <t>Total cost per patient per year, cost per QALY</t>
  </si>
  <si>
    <t>Euro</t>
  </si>
  <si>
    <t>Europe &amp; Central Asia</t>
  </si>
  <si>
    <t xml:space="preserve"> Evaluation of the factors affecting the quality of life and total costs in epilepsy patients on monotherapy with carbamazepine and valproate</t>
  </si>
  <si>
    <t xml:space="preserve"> Cost-effectiveness of group psychotherapy for depression in Uganda</t>
  </si>
  <si>
    <t>In Spanish; no useful CE ratios given</t>
  </si>
  <si>
    <t>Pysch tests</t>
  </si>
  <si>
    <t>Chile</t>
  </si>
  <si>
    <t>Treatment that investigates root childhood causes of depression (vs ususal treatment)</t>
  </si>
  <si>
    <t>Depressed women with a history of childhood abuse and trauma</t>
  </si>
  <si>
    <t>Revista Medica de Chile</t>
  </si>
  <si>
    <t>Veronica Vitriol</t>
  </si>
  <si>
    <t xml:space="preserve"> [Efficacy and costs associated with an outpatient treatment of women with severe depression and early trauma]</t>
  </si>
  <si>
    <t>Very thoroughly done, but no useful CE ratios given</t>
  </si>
  <si>
    <t>No useful CE ratios given</t>
  </si>
  <si>
    <t>Number of psychiatric inpatient admissions, Positive and Negative Syndrom Scale</t>
  </si>
  <si>
    <t>HK$</t>
  </si>
  <si>
    <t>EASY program (Early Assessment Service for Young People with Early Psychosis)</t>
  </si>
  <si>
    <t>Early Psychosis</t>
  </si>
  <si>
    <t>15-25 years</t>
  </si>
  <si>
    <t>Hong Kong</t>
  </si>
  <si>
    <t xml:space="preserve">The Royal Australian and </t>
  </si>
  <si>
    <t>Kenny K. Wong</t>
  </si>
  <si>
    <t xml:space="preserve"> Cost-effectiveness of an early assessment service for young people with early psychosis in Hong Kong</t>
  </si>
  <si>
    <t>Psychosis</t>
  </si>
  <si>
    <t>No CE ratios given</t>
  </si>
  <si>
    <t>Survival, time before moving to a nursing home, qualito of life</t>
  </si>
  <si>
    <t>Home health care</t>
  </si>
  <si>
    <t>Elderly</t>
  </si>
  <si>
    <t>Sweden</t>
  </si>
  <si>
    <t>Dementia and Geriatric Cognifive Disorders</t>
  </si>
  <si>
    <t>Beth Dahlrup</t>
  </si>
  <si>
    <t xml:space="preserve"> Health economic analysis on a psychosocial intervention for family caregivers of persons with dementia</t>
  </si>
  <si>
    <t>Cost-Effectiveness Only, HIC</t>
  </si>
  <si>
    <t>ingredients</t>
  </si>
  <si>
    <t>Improved Primary Care</t>
  </si>
  <si>
    <t>Adult Women</t>
  </si>
  <si>
    <t xml:space="preserve"> Cost-effectiveness of improved primary care treatment of depression in women in Chile</t>
  </si>
  <si>
    <t>HIC</t>
  </si>
  <si>
    <t>Australia</t>
  </si>
  <si>
    <t>After school screening, screening, psychological intervention</t>
  </si>
  <si>
    <t>11-17 year olds</t>
  </si>
  <si>
    <t>Pediatrics</t>
  </si>
  <si>
    <t>Cathrine Mihalopoulos</t>
  </si>
  <si>
    <t xml:space="preserve"> The population cost-effectiveness of interventions designed to prevent childhood depression</t>
  </si>
  <si>
    <t>BPRS score</t>
  </si>
  <si>
    <t xml:space="preserve">Empirical </t>
  </si>
  <si>
    <t>EPPIC program (Early Psychosis Prevention and Intervention Centre)</t>
  </si>
  <si>
    <t>Psychosis Patients</t>
  </si>
  <si>
    <t>Schizophrenia Bulletin</t>
  </si>
  <si>
    <t xml:space="preserve"> Is early intervention in psychosis cost-effective over the long terms?</t>
  </si>
  <si>
    <t>Chile is a high-income country. Also does not state year of currency</t>
  </si>
  <si>
    <t>Depression free day</t>
  </si>
  <si>
    <t>Low-Income Women</t>
  </si>
  <si>
    <t>American Journal Psychiatry</t>
  </si>
  <si>
    <t>Ricardo Araya</t>
  </si>
  <si>
    <t xml:space="preserve"> Cost-effectiveness of a primary care treatment program for depression in low-income women in Santiago, Chile</t>
  </si>
  <si>
    <t>Is a simulation per 100,000 individuals with depression</t>
  </si>
  <si>
    <t>Cost per intervention per 100,000 individuals</t>
  </si>
  <si>
    <t>Antidepressants and Cognitive Behavioral Therapy</t>
  </si>
  <si>
    <t>Value In Health</t>
  </si>
  <si>
    <t>Benjamas Prukkanone</t>
  </si>
  <si>
    <t xml:space="preserve"> Cost-Effectiveness Analysis for Antidepressants and Cognitive Behavioral Therapy for Major Depression in Thailand</t>
  </si>
  <si>
    <t>Success</t>
  </si>
  <si>
    <t>Person treated, success</t>
  </si>
  <si>
    <t>CERs from efficient package extracted, many less efficient individual interventions left behind</t>
  </si>
  <si>
    <t>Only one example extracted - CE ratios for 4 drugs in 9 regions</t>
  </si>
  <si>
    <t>Chisholm article, so we know its good.</t>
  </si>
  <si>
    <t>Nigeria,  Sri Lanka, Chile</t>
  </si>
  <si>
    <t>Checklist Comment</t>
  </si>
  <si>
    <t>Score</t>
  </si>
  <si>
    <t xml:space="preserve">10) Did the presentation and discussion of study results include all issues of concern to users? </t>
  </si>
  <si>
    <t>9) Was allowance made for uncertainty in the estimates of costs and consequences?</t>
  </si>
  <si>
    <t>8) Was an incremental analysis of costs and consequences of alternatives done?</t>
  </si>
  <si>
    <t>7b) Were costs adjusted for differential timing (discounting)</t>
  </si>
  <si>
    <t>7a) Were costs and consequences that occur in the future 'discounted' to their present values?</t>
  </si>
  <si>
    <t>6b) Were the consequences valued credibly?</t>
  </si>
  <si>
    <t>6a) Were the costs valued credibly?</t>
  </si>
  <si>
    <t xml:space="preserve">5b) Were consequences measured accurately in appropriate physical units? </t>
  </si>
  <si>
    <t>5a) Were costs measured accurately in appropriate physical units?</t>
  </si>
  <si>
    <t xml:space="preserve">4) Were all the important and relevant costs and consequences for each alternative identified? </t>
  </si>
  <si>
    <t>3) (CEA) Was the effectiveness of the programme or services established?/ (CA) Input costs detailed enough for comparison</t>
  </si>
  <si>
    <t>2) Was a comprehensive description of the competing alternatives given?</t>
  </si>
  <si>
    <t>1) Was a well-defined question posted in an answerable form?</t>
  </si>
  <si>
    <t>Evaluation/ measure of effectiveness/ health output or outcome</t>
  </si>
  <si>
    <t>Currency Country (OR $Int)</t>
  </si>
  <si>
    <t>Sample Size (# or NA)</t>
  </si>
  <si>
    <t>Retrospective/ Prospective</t>
  </si>
  <si>
    <t>Study Type (CEA if using full checklist)</t>
  </si>
  <si>
    <t>Income Group</t>
  </si>
  <si>
    <t>WB Region</t>
  </si>
  <si>
    <t>Year of pub.</t>
  </si>
  <si>
    <t>Condition</t>
  </si>
  <si>
    <t>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</si>
</sst>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1"/>
      <color rgb="FF9C65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7" fillId="2" borderId="0" applyNumberFormat="0" applyBorder="0" applyAlignment="0" applyProtection="0"/>
  </cellStyleXfs>
  <cellXfs count="38">
    <xf numFmtId="0" fontId="0" fillId="0" borderId="0" xfId="0"/>
    <xf numFmtId="0" fontId="2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0" fillId="0" borderId="1" xfId="0" applyFont="1" applyFill="1" applyBorder="1" applyAlignment="1">
      <alignment wrapText="1"/>
    </xf>
    <xf numFmtId="17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2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0" xfId="0" applyFill="1"/>
    <xf numFmtId="9" fontId="0" fillId="0" borderId="0" xfId="0" applyNumberFormat="1" applyFill="1"/>
    <xf numFmtId="0" fontId="0" fillId="0" borderId="0" xfId="0" applyFont="1" applyFill="1" applyAlignment="1">
      <alignment wrapText="1"/>
    </xf>
    <xf numFmtId="9" fontId="0" fillId="0" borderId="0" xfId="0" applyNumberFormat="1" applyFill="1" applyAlignment="1">
      <alignment wrapText="1"/>
    </xf>
    <xf numFmtId="17" fontId="0" fillId="0" borderId="0" xfId="0" applyNumberFormat="1" applyFill="1"/>
    <xf numFmtId="0" fontId="0" fillId="0" borderId="0" xfId="0" applyNumberFormat="1" applyFill="1" applyAlignment="1">
      <alignment wrapText="1"/>
    </xf>
    <xf numFmtId="0" fontId="5" fillId="0" borderId="0" xfId="0" applyFont="1"/>
    <xf numFmtId="0" fontId="5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0" fontId="5" fillId="0" borderId="0" xfId="0" applyFont="1" applyFill="1" applyAlignment="1">
      <alignment wrapText="1"/>
    </xf>
    <xf numFmtId="0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5" fillId="3" borderId="0" xfId="0" applyFont="1" applyFill="1" applyAlignment="1">
      <alignment wrapText="1"/>
    </xf>
    <xf numFmtId="0" fontId="5" fillId="3" borderId="0" xfId="0" applyNumberFormat="1" applyFont="1" applyFill="1" applyAlignment="1">
      <alignment wrapText="1"/>
    </xf>
    <xf numFmtId="0" fontId="6" fillId="3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Fill="1" applyAlignment="1">
      <alignment wrapText="1"/>
    </xf>
    <xf numFmtId="0" fontId="5" fillId="3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7" fillId="2" borderId="0" xfId="2" applyAlignment="1">
      <alignment wrapText="1"/>
    </xf>
    <xf numFmtId="0" fontId="5" fillId="0" borderId="3" xfId="0" applyFont="1" applyBorder="1" applyAlignment="1">
      <alignment wrapText="1"/>
    </xf>
    <xf numFmtId="0" fontId="5" fillId="0" borderId="3" xfId="0" applyNumberFormat="1" applyFont="1" applyBorder="1" applyAlignment="1">
      <alignment wrapText="1"/>
    </xf>
    <xf numFmtId="0" fontId="5" fillId="4" borderId="3" xfId="0" applyFont="1" applyFill="1" applyBorder="1" applyAlignment="1">
      <alignment wrapText="1"/>
    </xf>
    <xf numFmtId="0" fontId="5" fillId="4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5" fillId="5" borderId="3" xfId="0" applyNumberFormat="1" applyFont="1" applyFill="1" applyBorder="1" applyAlignment="1">
      <alignment horizontal="center" wrapText="1"/>
    </xf>
    <xf numFmtId="0" fontId="5" fillId="4" borderId="0" xfId="0" applyFont="1" applyFill="1"/>
  </cellXfs>
  <cellStyles count="3">
    <cellStyle name="Neutral 2" xfId="2"/>
    <cellStyle name="Normal" xfId="0" builtinId="0"/>
    <cellStyle name="Normal 2" xfId="1"/>
  </cellStyles>
  <dxfs count="125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alignment horizontal="general" vertical="bottom" textRotation="0" wrapText="1" indent="0" justifyLastLine="0" shrinkToFit="0" readingOrder="0"/>
    </dxf>
    <dxf>
      <fill>
        <patternFill>
          <bgColor theme="7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numFmt numFmtId="22" formatCode="mmm\-yy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0"/>
        <name val="Calibri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4" Type="http://schemas.openxmlformats.org/officeDocument/2006/relationships/externalLink" Target="externalLinks/externalLink2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%20C.2%20Mental%20Neurological%20and%20Substance%20Abuse%20Disorder%20Cos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nnex%20C.1%20Mental%20Neurological%20and%20Substance%20Abuse%20Disorder%20CE%20Ratio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tle Page"/>
      <sheetName val="Lit Review"/>
      <sheetName val="Cost data"/>
      <sheetName val="Table"/>
      <sheetName val="Exchange Rates"/>
      <sheetName val="PPP"/>
      <sheetName val="CPI"/>
      <sheetName val="Regional Inflation"/>
      <sheetName val="Country Classifications"/>
      <sheetName val="Annex C.2 Mental Neurological 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E calcs"/>
      <sheetName val="All tab by Intervention"/>
      <sheetName val="All tab by Region"/>
      <sheetName val="Country tab by Intervention"/>
      <sheetName val="Country tab by Region"/>
      <sheetName val="Region tab by Intervention"/>
      <sheetName val="Region tab by Region"/>
      <sheetName val="Exchange Rates"/>
      <sheetName val="PPP"/>
      <sheetName val="CPI"/>
      <sheetName val="Country Classifications"/>
      <sheetName val="Regional Inf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ables/table1.xml><?xml version="1.0" encoding="utf-8"?>
<table xmlns="http://schemas.openxmlformats.org/spreadsheetml/2006/main" id="1" name="Articles" displayName="Articles" ref="A1:AL50" headerRowDxfId="124" dataDxfId="123">
  <autoFilter ref="A1:AL50"/>
  <tableColumns count="38">
    <tableColumn id="44" name="ID #" dataDxfId="122" totalsRowDxfId="121"/>
    <tableColumn id="1" name="Month of Entry" dataDxfId="120" totalsRowDxfId="119"/>
    <tableColumn id="42" name="Study Title" dataDxfId="118" totalsRowDxfId="117"/>
    <tableColumn id="3" name="Lead Author" dataDxfId="116" totalsRowDxfId="115"/>
    <tableColumn id="4" name="Study year" dataDxfId="114" totalsRowDxfId="113"/>
    <tableColumn id="5" name="Journal " dataDxfId="112" totalsRowDxfId="111"/>
    <tableColumn id="6" name="Country/ region" dataDxfId="110" totalsRowDxfId="109"/>
    <tableColumn id="46" name="Study World Bank Region" dataDxfId="108" totalsRowDxfId="107">
      <calculatedColumnFormula>IF(Articles[[#This Row],[Country/ region]]="Multiple", "Multiple", VLOOKUP(Articles[[#This Row],[Country/ region]], [1]!Country_Tab[#Data], COLUMN([1]!Country_Tab[[#Headers],[Region]]), FALSE))</calculatedColumnFormula>
    </tableColumn>
    <tableColumn id="45" name="Study Income Group " dataDxfId="106" totalsRowDxfId="105">
      <calculatedColumnFormula>IF(Articles[[#This Row],[Country/ region]]="Multiple", "Multiple", VLOOKUP(Articles[[#This Row],[Country/ region]], [1]!Country_Tab[#Data], COLUMN([1]!Country_Tab[[#Headers],[Income group]]), FALSE))</calculatedColumnFormula>
    </tableColumn>
    <tableColumn id="9" name="Population/ target group" dataDxfId="104" totalsRowDxfId="103"/>
    <tableColumn id="10" name="Disease/ condition" dataDxfId="102" totalsRowDxfId="101"/>
    <tableColumn id="11" name="Study Type" dataDxfId="100" totalsRowDxfId="99"/>
    <tableColumn id="12" name="Intervention/ treatment " dataDxfId="98" totalsRowDxfId="97"/>
    <tableColumn id="13" name="Level of Care" dataDxfId="96" totalsRowDxfId="95"/>
    <tableColumn id="14" name="Perspective" dataDxfId="94" totalsRowDxfId="93"/>
    <tableColumn id="43" name="Currency Country" dataDxfId="92" totalsRowDxfId="91"/>
    <tableColumn id="16" name="Currency Year" dataDxfId="90" totalsRowDxfId="89"/>
    <tableColumn id="18" name="Tradable/ non-tradable ****" dataDxfId="88" totalsRowDxfId="87"/>
    <tableColumn id="19" name="Sensitivity analysis (Y/N)" dataDxfId="86" totalsRowDxfId="85"/>
    <tableColumn id="20" name="Evaluation/measure of effectiveness/health ouptput or outcome" dataDxfId="84" totalsRowDxfId="83"/>
    <tableColumn id="21" name="Cost metric" dataDxfId="82" totalsRowDxfId="81"/>
    <tableColumn id="22" name="Cost categories" dataDxfId="80" totalsRowDxfId="79"/>
    <tableColumn id="23" name="Cost Table" dataDxfId="78" totalsRowDxfId="77"/>
    <tableColumn id="24" name="Comment" dataDxfId="76" totalsRowDxfId="75"/>
    <tableColumn id="27" name="Modeled or Empirical " dataDxfId="74" totalsRowDxfId="73"/>
    <tableColumn id="28" name="Retrospective/Prospective" dataDxfId="72" totalsRowDxfId="71"/>
    <tableColumn id="29" name="Sample Size (# or N/A)" dataDxfId="70" totalsRowDxfId="69"/>
    <tableColumn id="30" name="Ingredients or Record Review" dataDxfId="68" totalsRowDxfId="67"/>
    <tableColumn id="31" name="Cross-Sectional or Longitudinal" dataDxfId="66" totalsRowDxfId="65"/>
    <tableColumn id="32" name="Urban/Rural/National/Multinational" dataDxfId="64" totalsRowDxfId="63"/>
    <tableColumn id="33" name="Clearly presents  intervention &amp; alternative?" dataDxfId="62" totalsRowDxfId="61"/>
    <tableColumn id="34" name="Time horizon presented" dataDxfId="60" totalsRowDxfId="59"/>
    <tableColumn id="35" name="Time Horizon (months)" dataDxfId="58" totalsRowDxfId="57"/>
    <tableColumn id="36" name="Study perspective provided" dataDxfId="56" totalsRowDxfId="55"/>
    <tableColumn id="37" name="Discounted" dataDxfId="54" totalsRowDxfId="53"/>
    <tableColumn id="38" name="Discounting details" dataDxfId="52" totalsRowDxfId="51"/>
    <tableColumn id="40" name="ICER Calculated correctly?" dataDxfId="50" totalsRowDxfId="49"/>
    <tableColumn id="41" name="Sensitivity analysis or probabilitic analysis" dataDxfId="48" totalsRowDxfId="4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ArticleTab" displayName="ArticleTab" ref="A1:AO46" totalsRowShown="0" headerRowDxfId="43" dataDxfId="41" headerRowBorderDxfId="42">
  <autoFilter ref="A1:AO46"/>
  <sortState ref="A2:AO45">
    <sortCondition ref="L1:L45"/>
  </sortState>
  <tableColumns count="41">
    <tableColumn id="28" name="#" dataDxfId="40"/>
    <tableColumn id="40" name="Condition" dataDxfId="39"/>
    <tableColumn id="29" name="Study Title" dataDxfId="38"/>
    <tableColumn id="30" name="Lead Author" dataDxfId="37"/>
    <tableColumn id="31" name="Year of pub." dataDxfId="36"/>
    <tableColumn id="32" name="Journal " dataDxfId="35"/>
    <tableColumn id="33" name="Country/ region" dataDxfId="34"/>
    <tableColumn id="34" name="WB Region" dataDxfId="33"/>
    <tableColumn id="35" name="Income Group" dataDxfId="32"/>
    <tableColumn id="36" name="Population/ target group" dataDxfId="31"/>
    <tableColumn id="37" name="Disease/ condition" dataDxfId="30"/>
    <tableColumn id="38" name="Study Type (CEA if using full checklist)" dataDxfId="29"/>
    <tableColumn id="39" name="Intervention/ treatment " dataDxfId="28"/>
    <tableColumn id="1" name="Level of Care" dataDxfId="27"/>
    <tableColumn id="2" name="Perspective" dataDxfId="26"/>
    <tableColumn id="3" name="Modeled or Empirical " dataDxfId="25"/>
    <tableColumn id="4" name="Retrospective/ Prospective" dataDxfId="24"/>
    <tableColumn id="5" name="Sample Size (# or NA)" dataDxfId="23"/>
    <tableColumn id="6" name="Ingredients or Record Review" dataDxfId="22"/>
    <tableColumn id="7" name="Cross-Sectional or Longitudinal" dataDxfId="21"/>
    <tableColumn id="41" name="Currency Country (OR $Int)" dataDxfId="20"/>
    <tableColumn id="8" name="Currency Year" dataDxfId="19"/>
    <tableColumn id="9" name="Evaluation/ measure of effectiveness/ health output or outcome" dataDxfId="18"/>
    <tableColumn id="10" name="Cost Table" dataDxfId="17"/>
    <tableColumn id="11" name="Sensitivity analysis (Y/N)" dataDxfId="16"/>
    <tableColumn id="12" name="Comment" dataDxfId="15"/>
    <tableColumn id="13" name="1) Was a well-defined question posted in an answerable form?" dataDxfId="14"/>
    <tableColumn id="14" name="2) Was a comprehensive description of the competing alternatives given?" dataDxfId="13"/>
    <tableColumn id="15" name="3) (CEA) Was the effectiveness of the programme or services established?/ (CA) Input costs detailed enough for comparison" dataDxfId="12"/>
    <tableColumn id="16" name="4) Were all the important and relevant costs and consequences for each alternative identified? " dataDxfId="11"/>
    <tableColumn id="17" name="5a) Were costs measured accurately in appropriate physical units?" dataDxfId="10"/>
    <tableColumn id="18" name="5b) Were consequences measured accurately in appropriate physical units? " dataDxfId="9"/>
    <tableColumn id="19" name="6a) Were the costs valued credibly?" dataDxfId="8"/>
    <tableColumn id="20" name="6b) Were the consequences valued credibly?" dataDxfId="7"/>
    <tableColumn id="21" name="7a) Were costs and consequences that occur in the future 'discounted' to their present values?" dataDxfId="6"/>
    <tableColumn id="22" name="7b) Were costs adjusted for differential timing (discounting)" dataDxfId="5"/>
    <tableColumn id="23" name="8) Was an incremental analysis of costs and consequences of alternatives done?" dataDxfId="4"/>
    <tableColumn id="24" name="9) Was allowance made for uncertainty in the estimates of costs and consequences?" dataDxfId="3"/>
    <tableColumn id="25" name="10) Did the presentation and discussion of study results include all issues of concern to users? " dataDxfId="2"/>
    <tableColumn id="26" name="Score" dataDxfId="1"/>
    <tableColumn id="27" name="Checklist Comment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92D050"/>
  </sheetPr>
  <dimension ref="A1:AL50"/>
  <sheetViews>
    <sheetView zoomScale="80" zoomScaleNormal="80" zoomScalePageLayoutView="80" workbookViewId="0">
      <pane ySplit="1" topLeftCell="A2" activePane="bottomLeft" state="frozen"/>
      <selection pane="bottomLeft" activeCell="C16" sqref="C16"/>
    </sheetView>
  </sheetViews>
  <sheetFormatPr baseColWidth="10" defaultColWidth="8.83203125" defaultRowHeight="14" x14ac:dyDescent="0"/>
  <cols>
    <col min="1" max="1" width="5.1640625" style="9" customWidth="1"/>
    <col min="2" max="2" width="7.6640625" style="9" bestFit="1" customWidth="1"/>
    <col min="3" max="3" width="55.83203125" style="9" customWidth="1"/>
    <col min="4" max="4" width="16.1640625" style="9" customWidth="1"/>
    <col min="5" max="5" width="9.5" style="9" customWidth="1"/>
    <col min="6" max="6" width="28.33203125" style="9" customWidth="1"/>
    <col min="7" max="9" width="17" style="9" customWidth="1"/>
    <col min="10" max="10" width="16.33203125" style="9" customWidth="1"/>
    <col min="11" max="11" width="19.83203125" style="9" customWidth="1"/>
    <col min="12" max="12" width="14.83203125" style="9" customWidth="1"/>
    <col min="13" max="13" width="25.33203125" style="9" customWidth="1"/>
    <col min="14" max="14" width="17" style="9" customWidth="1"/>
    <col min="15" max="15" width="22.1640625" style="9" customWidth="1"/>
    <col min="16" max="16" width="11.5" style="9" customWidth="1"/>
    <col min="17" max="17" width="10.33203125" style="9" customWidth="1"/>
    <col min="18" max="18" width="14" style="9" customWidth="1"/>
    <col min="19" max="19" width="11.6640625" style="9" customWidth="1"/>
    <col min="20" max="20" width="30.1640625" style="9" customWidth="1"/>
    <col min="21" max="21" width="19.83203125" style="9" customWidth="1"/>
    <col min="22" max="22" width="36.1640625" style="9" customWidth="1"/>
    <col min="23" max="23" width="9.5" style="9" customWidth="1"/>
    <col min="24" max="24" width="42.6640625" style="9" customWidth="1"/>
    <col min="25" max="25" width="22.5" style="9" customWidth="1"/>
    <col min="26" max="26" width="26.5" style="9" customWidth="1"/>
    <col min="27" max="27" width="23.5" style="9" customWidth="1"/>
    <col min="28" max="28" width="29.1640625" style="9" customWidth="1"/>
    <col min="29" max="29" width="30.1640625" style="9" customWidth="1"/>
    <col min="30" max="30" width="18" style="9" customWidth="1"/>
    <col min="31" max="31" width="15.6640625" style="9" customWidth="1"/>
    <col min="32" max="32" width="14.1640625" style="9" customWidth="1"/>
    <col min="33" max="33" width="13.6640625" style="9" customWidth="1"/>
    <col min="34" max="34" width="13.83203125" style="9" customWidth="1"/>
    <col min="35" max="35" width="10.6640625" style="9" customWidth="1"/>
    <col min="36" max="36" width="12" style="9" customWidth="1"/>
    <col min="37" max="37" width="10.33203125" style="9" customWidth="1"/>
    <col min="38" max="38" width="12.83203125" style="9" customWidth="1"/>
    <col min="39" max="16384" width="8.83203125" style="9"/>
  </cols>
  <sheetData>
    <row r="1" spans="1:38" s="2" customFormat="1" ht="66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</row>
    <row r="2" spans="1:38" s="6" customFormat="1" ht="28">
      <c r="A2" s="4">
        <v>1</v>
      </c>
      <c r="B2" s="5">
        <v>41426</v>
      </c>
      <c r="C2" s="6" t="s">
        <v>38</v>
      </c>
      <c r="D2" s="6" t="s">
        <v>39</v>
      </c>
      <c r="E2" s="6">
        <v>2007</v>
      </c>
      <c r="F2" s="6" t="s">
        <v>40</v>
      </c>
      <c r="G2" s="6" t="s">
        <v>41</v>
      </c>
      <c r="H2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2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" s="6" t="s">
        <v>42</v>
      </c>
      <c r="K2" s="6" t="s">
        <v>43</v>
      </c>
      <c r="L2" s="6" t="s">
        <v>44</v>
      </c>
      <c r="M2" s="6" t="s">
        <v>45</v>
      </c>
      <c r="N2" s="6" t="s">
        <v>46</v>
      </c>
      <c r="O2" s="6" t="s">
        <v>47</v>
      </c>
      <c r="P2" s="6" t="s">
        <v>48</v>
      </c>
      <c r="Q2" s="6">
        <v>2001</v>
      </c>
      <c r="R2" s="6" t="s">
        <v>49</v>
      </c>
      <c r="S2" s="6">
        <v>0</v>
      </c>
      <c r="T2" s="6" t="s">
        <v>50</v>
      </c>
      <c r="U2" s="6" t="s">
        <v>51</v>
      </c>
      <c r="V2" s="6" t="s">
        <v>52</v>
      </c>
      <c r="W2" s="6" t="s">
        <v>53</v>
      </c>
      <c r="X2" s="6" t="s">
        <v>54</v>
      </c>
      <c r="Y2" s="6" t="s">
        <v>55</v>
      </c>
      <c r="Z2" s="6" t="s">
        <v>56</v>
      </c>
      <c r="AA2" s="6">
        <v>125</v>
      </c>
      <c r="AB2" s="6" t="s">
        <v>57</v>
      </c>
      <c r="AC2" s="6" t="s">
        <v>58</v>
      </c>
      <c r="AD2" s="6" t="s">
        <v>59</v>
      </c>
      <c r="AE2" s="6">
        <v>1</v>
      </c>
      <c r="AF2" s="6">
        <v>1</v>
      </c>
      <c r="AG2" s="6">
        <v>3</v>
      </c>
      <c r="AH2" s="6">
        <v>0</v>
      </c>
      <c r="AI2" s="6">
        <v>0</v>
      </c>
      <c r="AK2" s="6" t="s">
        <v>60</v>
      </c>
      <c r="AL2" s="6">
        <v>0</v>
      </c>
    </row>
    <row r="3" spans="1:38" s="6" customFormat="1" ht="28">
      <c r="A3" s="7">
        <v>8</v>
      </c>
      <c r="B3" s="5">
        <v>41426</v>
      </c>
      <c r="C3" s="6" t="s">
        <v>61</v>
      </c>
      <c r="D3" s="6" t="s">
        <v>62</v>
      </c>
      <c r="E3" s="6">
        <v>2012</v>
      </c>
      <c r="F3" s="6" t="s">
        <v>63</v>
      </c>
      <c r="G3" s="6" t="s">
        <v>64</v>
      </c>
      <c r="H3" s="6" t="str">
        <f>IF(Articles[[#This Row],[Country/ region]]="Multiple", "Multiple", VLOOKUP(Articles[[#This Row],[Country/ region]], [1]!Country_Tab[#Data], COLUMN([1]!Country_Tab[[#Headers],[Region]]), FALSE))</f>
        <v>South Asia</v>
      </c>
      <c r="I3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3" s="6" t="s">
        <v>42</v>
      </c>
      <c r="K3" s="6" t="s">
        <v>65</v>
      </c>
      <c r="L3" s="6" t="s">
        <v>66</v>
      </c>
      <c r="M3" s="6" t="s">
        <v>67</v>
      </c>
      <c r="N3" s="6" t="s">
        <v>68</v>
      </c>
      <c r="O3" s="6" t="s">
        <v>69</v>
      </c>
      <c r="P3" s="6" t="s">
        <v>48</v>
      </c>
      <c r="Q3" s="6">
        <v>2009</v>
      </c>
      <c r="R3" s="6" t="s">
        <v>49</v>
      </c>
      <c r="S3" s="6">
        <v>1</v>
      </c>
      <c r="T3" s="6" t="s">
        <v>70</v>
      </c>
      <c r="U3" s="6" t="s">
        <v>51</v>
      </c>
      <c r="V3" s="6" t="s">
        <v>52</v>
      </c>
      <c r="W3" s="6" t="s">
        <v>53</v>
      </c>
      <c r="X3" s="6" t="s">
        <v>71</v>
      </c>
      <c r="Y3" s="6" t="s">
        <v>55</v>
      </c>
      <c r="Z3" s="6" t="s">
        <v>72</v>
      </c>
      <c r="AA3" s="6">
        <v>3181</v>
      </c>
      <c r="AB3" s="6" t="s">
        <v>57</v>
      </c>
      <c r="AC3" s="6" t="s">
        <v>58</v>
      </c>
      <c r="AD3" s="6" t="s">
        <v>59</v>
      </c>
      <c r="AE3" s="6">
        <v>1</v>
      </c>
      <c r="AF3" s="6">
        <v>1</v>
      </c>
      <c r="AG3" s="6">
        <v>12</v>
      </c>
      <c r="AH3" s="6">
        <v>0</v>
      </c>
      <c r="AI3" s="6">
        <v>0</v>
      </c>
      <c r="AK3" s="6" t="s">
        <v>60</v>
      </c>
      <c r="AL3" s="6">
        <v>1</v>
      </c>
    </row>
    <row r="4" spans="1:38" ht="28">
      <c r="A4" s="7">
        <v>14</v>
      </c>
      <c r="B4" s="5">
        <v>41426</v>
      </c>
      <c r="C4" s="6" t="s">
        <v>73</v>
      </c>
      <c r="D4" s="6" t="s">
        <v>74</v>
      </c>
      <c r="E4" s="6">
        <v>2008</v>
      </c>
      <c r="F4" s="6" t="s">
        <v>63</v>
      </c>
      <c r="G4" s="6" t="s">
        <v>75</v>
      </c>
      <c r="H4" s="6" t="str">
        <f>IF(Articles[[#This Row],[Country/ region]]="Multiple", "Multiple", VLOOKUP(Articles[[#This Row],[Country/ region]], [1]!Country_Tab[#Data], COLUMN([1]!Country_Tab[[#Headers],[Region]]), FALSE))</f>
        <v>Multiple</v>
      </c>
      <c r="I4" s="6" t="str">
        <f>IF(Articles[[#This Row],[Country/ region]]="Multiple", "Multiple", VLOOKUP(Articles[[#This Row],[Country/ region]], [1]!Country_Tab[#Data], COLUMN([1]!Country_Tab[[#Headers],[Income group]]), FALSE))</f>
        <v>Multiple</v>
      </c>
      <c r="J4" s="6" t="s">
        <v>76</v>
      </c>
      <c r="K4" s="6" t="s">
        <v>77</v>
      </c>
      <c r="L4" s="6" t="s">
        <v>66</v>
      </c>
      <c r="M4" s="6" t="s">
        <v>45</v>
      </c>
      <c r="N4" s="6" t="s">
        <v>68</v>
      </c>
      <c r="O4" s="6" t="s">
        <v>78</v>
      </c>
      <c r="P4" s="6" t="s">
        <v>48</v>
      </c>
      <c r="Q4" s="6">
        <v>2000</v>
      </c>
      <c r="R4" s="6" t="s">
        <v>49</v>
      </c>
      <c r="S4" s="6">
        <v>1</v>
      </c>
      <c r="T4" s="6" t="s">
        <v>79</v>
      </c>
      <c r="U4" s="6" t="s">
        <v>80</v>
      </c>
      <c r="V4" s="6" t="s">
        <v>81</v>
      </c>
      <c r="W4" s="6" t="s">
        <v>53</v>
      </c>
      <c r="X4" s="6" t="s">
        <v>82</v>
      </c>
      <c r="Y4" s="8" t="s">
        <v>55</v>
      </c>
      <c r="Z4" s="8" t="s">
        <v>56</v>
      </c>
      <c r="AA4" s="8" t="s">
        <v>60</v>
      </c>
      <c r="AB4" s="8" t="s">
        <v>83</v>
      </c>
      <c r="AC4" s="8" t="s">
        <v>58</v>
      </c>
      <c r="AD4" s="8" t="s">
        <v>84</v>
      </c>
      <c r="AE4" s="8">
        <v>1</v>
      </c>
      <c r="AF4" s="8">
        <v>0</v>
      </c>
      <c r="AH4" s="8" t="s">
        <v>85</v>
      </c>
      <c r="AI4" s="8">
        <v>1</v>
      </c>
      <c r="AJ4" s="10">
        <v>0.03</v>
      </c>
      <c r="AK4" s="8">
        <v>1</v>
      </c>
      <c r="AL4" s="8">
        <v>1</v>
      </c>
    </row>
    <row r="5" spans="1:38" ht="42">
      <c r="A5" s="7">
        <v>16</v>
      </c>
      <c r="B5" s="5">
        <v>41426</v>
      </c>
      <c r="C5" s="6" t="s">
        <v>86</v>
      </c>
      <c r="D5" s="6" t="s">
        <v>74</v>
      </c>
      <c r="E5" s="6">
        <v>2007</v>
      </c>
      <c r="F5" s="6" t="s">
        <v>87</v>
      </c>
      <c r="G5" s="6" t="s">
        <v>75</v>
      </c>
      <c r="H5" s="6" t="str">
        <f>IF(Articles[[#This Row],[Country/ region]]="Multiple", "Multiple", VLOOKUP(Articles[[#This Row],[Country/ region]], [1]!Country_Tab[#Data], COLUMN([1]!Country_Tab[[#Headers],[Region]]), FALSE))</f>
        <v>Multiple</v>
      </c>
      <c r="I5" s="6" t="str">
        <f>IF(Articles[[#This Row],[Country/ region]]="Multiple", "Multiple", VLOOKUP(Articles[[#This Row],[Country/ region]], [1]!Country_Tab[#Data], COLUMN([1]!Country_Tab[[#Headers],[Income group]]), FALSE))</f>
        <v>Multiple</v>
      </c>
      <c r="J5" s="6" t="s">
        <v>76</v>
      </c>
      <c r="K5" s="6" t="s">
        <v>88</v>
      </c>
      <c r="L5" s="6" t="s">
        <v>89</v>
      </c>
      <c r="M5" s="6" t="s">
        <v>67</v>
      </c>
      <c r="N5" s="6" t="s">
        <v>68</v>
      </c>
      <c r="O5" s="6" t="s">
        <v>90</v>
      </c>
      <c r="P5" s="6" t="s">
        <v>48</v>
      </c>
      <c r="Q5" s="6">
        <v>2003</v>
      </c>
      <c r="R5" s="6" t="s">
        <v>49</v>
      </c>
      <c r="S5" s="6">
        <v>1</v>
      </c>
      <c r="T5" s="6" t="s">
        <v>50</v>
      </c>
      <c r="U5" s="6" t="s">
        <v>91</v>
      </c>
      <c r="V5" s="6" t="s">
        <v>92</v>
      </c>
      <c r="W5" s="6" t="s">
        <v>53</v>
      </c>
      <c r="X5" s="6" t="s">
        <v>93</v>
      </c>
      <c r="Y5" s="8" t="s">
        <v>94</v>
      </c>
      <c r="Z5" s="8" t="s">
        <v>56</v>
      </c>
      <c r="AA5" s="8" t="s">
        <v>60</v>
      </c>
      <c r="AB5" s="8" t="s">
        <v>83</v>
      </c>
      <c r="AC5" s="8" t="s">
        <v>95</v>
      </c>
      <c r="AD5" s="8" t="s">
        <v>84</v>
      </c>
      <c r="AE5" s="8">
        <v>1</v>
      </c>
      <c r="AF5" s="8">
        <v>1</v>
      </c>
      <c r="AG5" s="6">
        <v>120</v>
      </c>
      <c r="AH5" s="9">
        <v>1</v>
      </c>
      <c r="AI5" s="8">
        <v>0</v>
      </c>
      <c r="AK5" s="8" t="s">
        <v>60</v>
      </c>
      <c r="AL5" s="8">
        <v>1</v>
      </c>
    </row>
    <row r="6" spans="1:38" ht="56">
      <c r="A6" s="7">
        <v>17</v>
      </c>
      <c r="B6" s="5">
        <v>41426</v>
      </c>
      <c r="C6" s="6" t="s">
        <v>96</v>
      </c>
      <c r="D6" s="6" t="s">
        <v>74</v>
      </c>
      <c r="E6" s="6">
        <v>2012</v>
      </c>
      <c r="F6" s="6" t="s">
        <v>97</v>
      </c>
      <c r="G6" s="6" t="s">
        <v>75</v>
      </c>
      <c r="H6" s="6" t="str">
        <f>IF(Articles[[#This Row],[Country/ region]]="Multiple", "Multiple", VLOOKUP(Articles[[#This Row],[Country/ region]], [1]!Country_Tab[#Data], COLUMN([1]!Country_Tab[[#Headers],[Region]]), FALSE))</f>
        <v>Multiple</v>
      </c>
      <c r="I6" s="6" t="str">
        <f>IF(Articles[[#This Row],[Country/ region]]="Multiple", "Multiple", VLOOKUP(Articles[[#This Row],[Country/ region]], [1]!Country_Tab[#Data], COLUMN([1]!Country_Tab[[#Headers],[Income group]]), FALSE))</f>
        <v>Multiple</v>
      </c>
      <c r="J6" s="6" t="s">
        <v>76</v>
      </c>
      <c r="K6" s="6" t="s">
        <v>98</v>
      </c>
      <c r="L6" s="6" t="s">
        <v>66</v>
      </c>
      <c r="M6" s="6" t="s">
        <v>67</v>
      </c>
      <c r="N6" s="6" t="s">
        <v>68</v>
      </c>
      <c r="O6" s="6" t="s">
        <v>90</v>
      </c>
      <c r="P6" s="6" t="s">
        <v>48</v>
      </c>
      <c r="Q6" s="6">
        <v>2005</v>
      </c>
      <c r="R6" s="6" t="s">
        <v>49</v>
      </c>
      <c r="S6" s="6">
        <v>0</v>
      </c>
      <c r="T6" s="6" t="s">
        <v>79</v>
      </c>
      <c r="U6" s="6" t="s">
        <v>91</v>
      </c>
      <c r="V6" s="6" t="s">
        <v>92</v>
      </c>
      <c r="W6" s="6" t="s">
        <v>53</v>
      </c>
      <c r="X6" s="6" t="s">
        <v>99</v>
      </c>
      <c r="Y6" s="8" t="s">
        <v>94</v>
      </c>
      <c r="Z6" s="8" t="s">
        <v>56</v>
      </c>
      <c r="AA6" s="8" t="s">
        <v>60</v>
      </c>
      <c r="AB6" s="8" t="s">
        <v>83</v>
      </c>
      <c r="AC6" s="8" t="s">
        <v>58</v>
      </c>
      <c r="AD6" s="8" t="s">
        <v>84</v>
      </c>
      <c r="AE6" s="8">
        <v>1</v>
      </c>
      <c r="AF6" s="8">
        <v>0</v>
      </c>
      <c r="AG6" s="8" t="s">
        <v>100</v>
      </c>
      <c r="AH6" s="8" t="s">
        <v>101</v>
      </c>
      <c r="AI6" s="8">
        <v>1</v>
      </c>
      <c r="AJ6" s="10">
        <v>0.03</v>
      </c>
      <c r="AK6" s="8">
        <v>1</v>
      </c>
      <c r="AL6" s="8">
        <v>1</v>
      </c>
    </row>
    <row r="7" spans="1:38" ht="42">
      <c r="A7" s="7">
        <v>18</v>
      </c>
      <c r="B7" s="5">
        <v>41426</v>
      </c>
      <c r="C7" s="6" t="s">
        <v>102</v>
      </c>
      <c r="D7" s="6" t="s">
        <v>74</v>
      </c>
      <c r="E7" s="6">
        <v>2005</v>
      </c>
      <c r="F7" s="6" t="s">
        <v>103</v>
      </c>
      <c r="G7" s="6" t="s">
        <v>75</v>
      </c>
      <c r="H7" s="6" t="str">
        <f>IF(Articles[[#This Row],[Country/ region]]="Multiple", "Multiple", VLOOKUP(Articles[[#This Row],[Country/ region]], [1]!Country_Tab[#Data], COLUMN([1]!Country_Tab[[#Headers],[Region]]), FALSE))</f>
        <v>Multiple</v>
      </c>
      <c r="I7" s="6" t="str">
        <f>IF(Articles[[#This Row],[Country/ region]]="Multiple", "Multiple", VLOOKUP(Articles[[#This Row],[Country/ region]], [1]!Country_Tab[#Data], COLUMN([1]!Country_Tab[[#Headers],[Income group]]), FALSE))</f>
        <v>Multiple</v>
      </c>
      <c r="J7" s="6" t="s">
        <v>76</v>
      </c>
      <c r="K7" s="6" t="s">
        <v>104</v>
      </c>
      <c r="L7" s="6" t="s">
        <v>66</v>
      </c>
      <c r="M7" s="6" t="s">
        <v>45</v>
      </c>
      <c r="N7" s="6" t="s">
        <v>68</v>
      </c>
      <c r="O7" s="6" t="s">
        <v>90</v>
      </c>
      <c r="P7" s="6" t="s">
        <v>48</v>
      </c>
      <c r="Q7" s="6">
        <v>2000</v>
      </c>
      <c r="R7" s="6" t="s">
        <v>105</v>
      </c>
      <c r="S7" s="6">
        <v>1</v>
      </c>
      <c r="T7" s="6" t="s">
        <v>106</v>
      </c>
      <c r="U7" s="6" t="s">
        <v>107</v>
      </c>
      <c r="V7" s="6" t="s">
        <v>108</v>
      </c>
      <c r="W7" s="6" t="s">
        <v>53</v>
      </c>
      <c r="X7" s="6" t="s">
        <v>109</v>
      </c>
      <c r="Y7" s="8" t="s">
        <v>94</v>
      </c>
      <c r="Z7" s="8" t="s">
        <v>56</v>
      </c>
      <c r="AA7" s="8" t="s">
        <v>60</v>
      </c>
      <c r="AB7" s="8" t="s">
        <v>83</v>
      </c>
      <c r="AC7" s="8" t="s">
        <v>58</v>
      </c>
      <c r="AD7" s="8" t="s">
        <v>84</v>
      </c>
      <c r="AE7" s="8">
        <v>1</v>
      </c>
      <c r="AF7" s="8">
        <v>0</v>
      </c>
      <c r="AG7" s="8" t="s">
        <v>100</v>
      </c>
      <c r="AH7" s="8" t="s">
        <v>85</v>
      </c>
      <c r="AI7" s="8">
        <v>1</v>
      </c>
      <c r="AJ7" s="10">
        <v>0.03</v>
      </c>
      <c r="AK7" s="9">
        <v>1</v>
      </c>
      <c r="AL7" s="9">
        <v>1</v>
      </c>
    </row>
    <row r="8" spans="1:38" ht="28">
      <c r="A8" s="7">
        <v>19</v>
      </c>
      <c r="B8" s="5">
        <v>41426</v>
      </c>
      <c r="C8" s="6" t="s">
        <v>110</v>
      </c>
      <c r="D8" s="6" t="s">
        <v>111</v>
      </c>
      <c r="E8" s="6">
        <v>2010</v>
      </c>
      <c r="F8" s="6" t="s">
        <v>112</v>
      </c>
      <c r="G8" s="6" t="s">
        <v>113</v>
      </c>
      <c r="H8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8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8" s="6" t="s">
        <v>42</v>
      </c>
      <c r="K8" s="6" t="s">
        <v>77</v>
      </c>
      <c r="L8" s="6" t="s">
        <v>89</v>
      </c>
      <c r="M8" s="6" t="s">
        <v>45</v>
      </c>
      <c r="N8" s="6" t="s">
        <v>114</v>
      </c>
      <c r="O8" s="6" t="s">
        <v>69</v>
      </c>
      <c r="P8" s="6" t="s">
        <v>48</v>
      </c>
      <c r="Q8" s="6">
        <v>2006</v>
      </c>
      <c r="R8" s="6" t="s">
        <v>115</v>
      </c>
      <c r="S8" s="6">
        <v>0</v>
      </c>
      <c r="T8" s="6" t="s">
        <v>50</v>
      </c>
      <c r="U8" s="6" t="s">
        <v>116</v>
      </c>
      <c r="V8" s="6" t="s">
        <v>117</v>
      </c>
      <c r="W8" s="6" t="s">
        <v>53</v>
      </c>
      <c r="X8" s="6" t="s">
        <v>118</v>
      </c>
      <c r="Y8" s="8" t="s">
        <v>55</v>
      </c>
      <c r="Z8" s="8" t="s">
        <v>56</v>
      </c>
      <c r="AA8" s="9">
        <v>90</v>
      </c>
      <c r="AB8" s="8" t="s">
        <v>57</v>
      </c>
      <c r="AC8" s="8" t="s">
        <v>58</v>
      </c>
      <c r="AD8" s="8" t="s">
        <v>59</v>
      </c>
      <c r="AE8" s="8">
        <v>1</v>
      </c>
      <c r="AF8" s="8">
        <v>1</v>
      </c>
      <c r="AG8" s="9">
        <v>12</v>
      </c>
      <c r="AH8" s="8">
        <v>1</v>
      </c>
      <c r="AI8" s="8">
        <v>0</v>
      </c>
      <c r="AK8" s="8" t="s">
        <v>60</v>
      </c>
      <c r="AL8" s="8">
        <v>0</v>
      </c>
    </row>
    <row r="9" spans="1:38" ht="28">
      <c r="A9" s="7">
        <v>21</v>
      </c>
      <c r="B9" s="5">
        <v>41426</v>
      </c>
      <c r="C9" s="6" t="s">
        <v>119</v>
      </c>
      <c r="D9" s="6" t="s">
        <v>120</v>
      </c>
      <c r="E9" s="6">
        <v>2006</v>
      </c>
      <c r="F9" s="6" t="s">
        <v>121</v>
      </c>
      <c r="G9" s="6" t="s">
        <v>122</v>
      </c>
      <c r="H9" s="6" t="str">
        <f>IF(Articles[[#This Row],[Country/ region]]="Multiple", "Multiple", VLOOKUP(Articles[[#This Row],[Country/ region]], [1]!Country_Tab[#Data], COLUMN([1]!Country_Tab[[#Headers],[Region]]), FALSE))</f>
        <v>Europe &amp; Central Asia</v>
      </c>
      <c r="I9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9" s="6" t="s">
        <v>42</v>
      </c>
      <c r="K9" s="6" t="s">
        <v>104</v>
      </c>
      <c r="L9" s="6" t="s">
        <v>44</v>
      </c>
      <c r="M9" s="6" t="s">
        <v>45</v>
      </c>
      <c r="N9" s="6" t="s">
        <v>68</v>
      </c>
      <c r="O9" s="6" t="s">
        <v>69</v>
      </c>
      <c r="P9" s="6" t="s">
        <v>123</v>
      </c>
      <c r="Q9" s="6">
        <v>2003</v>
      </c>
      <c r="R9" s="6" t="s">
        <v>53</v>
      </c>
      <c r="S9" s="6">
        <v>0</v>
      </c>
      <c r="T9" s="6" t="s">
        <v>124</v>
      </c>
      <c r="U9" s="6" t="s">
        <v>125</v>
      </c>
      <c r="V9" s="6" t="s">
        <v>126</v>
      </c>
      <c r="W9" s="6" t="s">
        <v>53</v>
      </c>
      <c r="X9" s="6" t="s">
        <v>127</v>
      </c>
      <c r="Y9" s="8" t="s">
        <v>55</v>
      </c>
      <c r="Z9" s="8" t="s">
        <v>72</v>
      </c>
      <c r="AA9" s="9">
        <v>44</v>
      </c>
      <c r="AB9" s="8" t="s">
        <v>57</v>
      </c>
      <c r="AC9" s="8" t="s">
        <v>58</v>
      </c>
      <c r="AD9" s="8" t="s">
        <v>59</v>
      </c>
      <c r="AE9" s="8">
        <v>1</v>
      </c>
      <c r="AF9" s="8">
        <v>1</v>
      </c>
      <c r="AG9" s="9">
        <v>3</v>
      </c>
      <c r="AH9" s="8">
        <v>1</v>
      </c>
      <c r="AI9" s="8">
        <v>0</v>
      </c>
      <c r="AK9" s="8" t="s">
        <v>60</v>
      </c>
      <c r="AL9" s="8">
        <v>0</v>
      </c>
    </row>
    <row r="10" spans="1:38" ht="42">
      <c r="A10" s="7">
        <v>25</v>
      </c>
      <c r="B10" s="5">
        <v>41426</v>
      </c>
      <c r="C10" s="6" t="s">
        <v>128</v>
      </c>
      <c r="D10" s="6" t="s">
        <v>129</v>
      </c>
      <c r="E10" s="6">
        <v>2008</v>
      </c>
      <c r="F10" s="6" t="s">
        <v>103</v>
      </c>
      <c r="G10" s="6" t="s">
        <v>130</v>
      </c>
      <c r="H10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10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0" s="6" t="s">
        <v>76</v>
      </c>
      <c r="K10" s="6" t="s">
        <v>104</v>
      </c>
      <c r="L10" s="6" t="s">
        <v>44</v>
      </c>
      <c r="M10" s="6" t="s">
        <v>131</v>
      </c>
      <c r="N10" s="6" t="s">
        <v>68</v>
      </c>
      <c r="O10" s="6" t="s">
        <v>132</v>
      </c>
      <c r="P10" s="6" t="s">
        <v>130</v>
      </c>
      <c r="Q10" s="6">
        <v>2004</v>
      </c>
      <c r="R10" s="6" t="s">
        <v>133</v>
      </c>
      <c r="S10" s="6">
        <v>0</v>
      </c>
      <c r="T10" s="6" t="s">
        <v>134</v>
      </c>
      <c r="U10" s="6" t="s">
        <v>125</v>
      </c>
      <c r="V10" s="6" t="s">
        <v>135</v>
      </c>
      <c r="W10" s="6" t="s">
        <v>53</v>
      </c>
      <c r="X10" s="6" t="s">
        <v>136</v>
      </c>
      <c r="Y10" s="8" t="s">
        <v>55</v>
      </c>
      <c r="Z10" s="8" t="s">
        <v>72</v>
      </c>
      <c r="AA10" s="9">
        <v>150</v>
      </c>
      <c r="AB10" s="8" t="s">
        <v>57</v>
      </c>
      <c r="AC10" s="8" t="s">
        <v>58</v>
      </c>
      <c r="AD10" s="8" t="s">
        <v>137</v>
      </c>
      <c r="AE10" s="8">
        <v>1</v>
      </c>
      <c r="AF10" s="8">
        <v>1</v>
      </c>
      <c r="AG10" s="8">
        <v>24</v>
      </c>
      <c r="AH10" s="8">
        <v>1</v>
      </c>
      <c r="AI10" s="8">
        <v>0</v>
      </c>
      <c r="AK10" s="8">
        <v>1</v>
      </c>
      <c r="AL10" s="8">
        <v>1</v>
      </c>
    </row>
    <row r="11" spans="1:38" ht="28">
      <c r="A11" s="7">
        <v>30</v>
      </c>
      <c r="B11" s="5">
        <v>41426</v>
      </c>
      <c r="C11" s="6" t="s">
        <v>138</v>
      </c>
      <c r="D11" s="6" t="s">
        <v>139</v>
      </c>
      <c r="E11" s="6">
        <v>2006</v>
      </c>
      <c r="F11" s="6" t="s">
        <v>140</v>
      </c>
      <c r="G11" s="6" t="s">
        <v>141</v>
      </c>
      <c r="H11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11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1" s="6" t="s">
        <v>42</v>
      </c>
      <c r="K11" s="6" t="s">
        <v>142</v>
      </c>
      <c r="L11" s="6" t="s">
        <v>89</v>
      </c>
      <c r="M11" s="6" t="s">
        <v>45</v>
      </c>
      <c r="N11" s="6" t="s">
        <v>114</v>
      </c>
      <c r="O11" s="6" t="s">
        <v>90</v>
      </c>
      <c r="P11" s="6" t="s">
        <v>48</v>
      </c>
      <c r="Q11" s="6">
        <v>2004</v>
      </c>
      <c r="R11" s="6" t="s">
        <v>49</v>
      </c>
      <c r="S11" s="6">
        <v>0</v>
      </c>
      <c r="T11" s="6" t="s">
        <v>50</v>
      </c>
      <c r="U11" s="6" t="s">
        <v>143</v>
      </c>
      <c r="V11" s="6" t="s">
        <v>144</v>
      </c>
      <c r="W11" s="6" t="s">
        <v>53</v>
      </c>
      <c r="X11" s="6" t="s">
        <v>145</v>
      </c>
      <c r="Y11" s="8" t="s">
        <v>55</v>
      </c>
      <c r="Z11" s="8" t="s">
        <v>56</v>
      </c>
      <c r="AA11" s="9">
        <v>72</v>
      </c>
      <c r="AB11" s="8" t="s">
        <v>57</v>
      </c>
      <c r="AC11" s="8" t="s">
        <v>58</v>
      </c>
      <c r="AD11" s="8" t="s">
        <v>59</v>
      </c>
      <c r="AE11" s="8">
        <v>1</v>
      </c>
      <c r="AF11" s="8">
        <v>1</v>
      </c>
      <c r="AG11" s="8">
        <v>12</v>
      </c>
      <c r="AH11" s="8">
        <v>1</v>
      </c>
      <c r="AI11" s="8">
        <v>0</v>
      </c>
      <c r="AK11" s="9" t="s">
        <v>60</v>
      </c>
      <c r="AL11" s="8">
        <v>0</v>
      </c>
    </row>
    <row r="12" spans="1:38" ht="28">
      <c r="A12" s="7">
        <v>33</v>
      </c>
      <c r="B12" s="5">
        <v>41426</v>
      </c>
      <c r="C12" s="6" t="s">
        <v>146</v>
      </c>
      <c r="D12" s="6" t="s">
        <v>147</v>
      </c>
      <c r="E12" s="6">
        <v>2012</v>
      </c>
      <c r="F12" s="6" t="s">
        <v>148</v>
      </c>
      <c r="G12" s="6" t="s">
        <v>149</v>
      </c>
      <c r="H12" s="6" t="str">
        <f>IF(Articles[[#This Row],[Country/ region]]="Multiple", "Multiple", VLOOKUP(Articles[[#This Row],[Country/ region]], [1]!Country_Tab[#Data], COLUMN([1]!Country_Tab[[#Headers],[Region]]), FALSE))</f>
        <v>Sub-Saharan Africa</v>
      </c>
      <c r="I12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12" s="6" t="s">
        <v>42</v>
      </c>
      <c r="K12" s="6" t="s">
        <v>150</v>
      </c>
      <c r="L12" s="6" t="s">
        <v>89</v>
      </c>
      <c r="M12" s="6" t="s">
        <v>45</v>
      </c>
      <c r="N12" s="6" t="s">
        <v>114</v>
      </c>
      <c r="O12" s="6" t="s">
        <v>90</v>
      </c>
      <c r="P12" s="6" t="s">
        <v>48</v>
      </c>
      <c r="Q12" s="6">
        <v>2008</v>
      </c>
      <c r="R12" s="6">
        <v>0</v>
      </c>
      <c r="S12" s="6">
        <v>0</v>
      </c>
      <c r="T12" s="6" t="s">
        <v>50</v>
      </c>
      <c r="U12" s="6" t="s">
        <v>151</v>
      </c>
      <c r="V12" s="6" t="s">
        <v>152</v>
      </c>
      <c r="W12" s="6" t="s">
        <v>53</v>
      </c>
      <c r="Y12" s="8" t="s">
        <v>55</v>
      </c>
      <c r="Z12" s="8" t="s">
        <v>56</v>
      </c>
      <c r="AA12" s="8" t="s">
        <v>60</v>
      </c>
      <c r="AB12" s="8" t="s">
        <v>83</v>
      </c>
      <c r="AC12" s="8" t="s">
        <v>58</v>
      </c>
      <c r="AD12" s="8" t="s">
        <v>59</v>
      </c>
      <c r="AE12" s="8">
        <v>1</v>
      </c>
      <c r="AF12" s="8">
        <v>1</v>
      </c>
      <c r="AG12" s="8">
        <v>12</v>
      </c>
      <c r="AH12" s="8">
        <v>1</v>
      </c>
      <c r="AI12" s="8">
        <v>0</v>
      </c>
      <c r="AK12" s="9" t="s">
        <v>60</v>
      </c>
      <c r="AL12" s="9">
        <v>0</v>
      </c>
    </row>
    <row r="13" spans="1:38" ht="34.5" customHeight="1">
      <c r="A13" s="7">
        <v>36</v>
      </c>
      <c r="B13" s="5">
        <v>41426</v>
      </c>
      <c r="C13" s="6" t="s">
        <v>153</v>
      </c>
      <c r="D13" s="6" t="s">
        <v>154</v>
      </c>
      <c r="E13" s="6">
        <v>2005</v>
      </c>
      <c r="F13" s="6" t="s">
        <v>155</v>
      </c>
      <c r="G13" s="6" t="s">
        <v>64</v>
      </c>
      <c r="H13" s="6" t="str">
        <f>IF(Articles[[#This Row],[Country/ region]]="Multiple", "Multiple", VLOOKUP(Articles[[#This Row],[Country/ region]], [1]!Country_Tab[#Data], COLUMN([1]!Country_Tab[[#Headers],[Region]]), FALSE))</f>
        <v>South Asia</v>
      </c>
      <c r="I13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13" s="6" t="s">
        <v>42</v>
      </c>
      <c r="K13" s="6" t="s">
        <v>77</v>
      </c>
      <c r="L13" s="6" t="s">
        <v>44</v>
      </c>
      <c r="M13" s="6" t="s">
        <v>45</v>
      </c>
      <c r="N13" s="6" t="s">
        <v>114</v>
      </c>
      <c r="O13" s="6" t="s">
        <v>156</v>
      </c>
      <c r="P13" s="6" t="s">
        <v>64</v>
      </c>
      <c r="Q13" s="6">
        <v>2004</v>
      </c>
      <c r="R13" s="6">
        <v>0</v>
      </c>
      <c r="S13" s="6">
        <v>0</v>
      </c>
      <c r="T13" s="6" t="s">
        <v>50</v>
      </c>
      <c r="U13" s="6" t="s">
        <v>157</v>
      </c>
      <c r="V13" s="6" t="s">
        <v>158</v>
      </c>
      <c r="W13" s="6" t="s">
        <v>159</v>
      </c>
      <c r="Y13" s="8" t="s">
        <v>55</v>
      </c>
      <c r="Z13" s="8" t="s">
        <v>72</v>
      </c>
      <c r="AA13" s="9">
        <v>50</v>
      </c>
      <c r="AB13" s="8" t="s">
        <v>57</v>
      </c>
      <c r="AC13" s="8" t="s">
        <v>58</v>
      </c>
      <c r="AD13" s="8" t="s">
        <v>59</v>
      </c>
      <c r="AE13" s="8">
        <v>1</v>
      </c>
      <c r="AF13" s="8">
        <v>1</v>
      </c>
      <c r="AG13" s="8">
        <v>6</v>
      </c>
      <c r="AH13" s="8">
        <v>0</v>
      </c>
      <c r="AI13" s="9">
        <v>0</v>
      </c>
      <c r="AK13" s="9" t="s">
        <v>60</v>
      </c>
      <c r="AL13" s="9">
        <v>0</v>
      </c>
    </row>
    <row r="14" spans="1:38" ht="42">
      <c r="A14" s="7">
        <v>37</v>
      </c>
      <c r="B14" s="5">
        <v>41426</v>
      </c>
      <c r="C14" s="6" t="s">
        <v>160</v>
      </c>
      <c r="D14" s="6" t="s">
        <v>161</v>
      </c>
      <c r="E14" s="6">
        <v>2007</v>
      </c>
      <c r="F14" s="6" t="s">
        <v>162</v>
      </c>
      <c r="G14" s="6" t="s">
        <v>149</v>
      </c>
      <c r="H14" s="6" t="str">
        <f>IF(Articles[[#This Row],[Country/ region]]="Multiple", "Multiple", VLOOKUP(Articles[[#This Row],[Country/ region]], [1]!Country_Tab[#Data], COLUMN([1]!Country_Tab[[#Headers],[Region]]), FALSE))</f>
        <v>Sub-Saharan Africa</v>
      </c>
      <c r="I14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14" s="6" t="s">
        <v>42</v>
      </c>
      <c r="K14" s="6" t="s">
        <v>163</v>
      </c>
      <c r="L14" s="6" t="s">
        <v>66</v>
      </c>
      <c r="M14" s="6" t="s">
        <v>67</v>
      </c>
      <c r="N14" s="6" t="s">
        <v>78</v>
      </c>
      <c r="O14" s="6" t="s">
        <v>78</v>
      </c>
      <c r="P14" s="6" t="s">
        <v>149</v>
      </c>
      <c r="Q14" s="6">
        <v>2000</v>
      </c>
      <c r="R14" s="6">
        <v>0</v>
      </c>
      <c r="S14" s="6">
        <v>0</v>
      </c>
      <c r="T14" s="6" t="s">
        <v>164</v>
      </c>
      <c r="U14" s="6" t="s">
        <v>165</v>
      </c>
      <c r="V14" s="6" t="s">
        <v>166</v>
      </c>
      <c r="W14" s="6" t="s">
        <v>53</v>
      </c>
      <c r="X14" s="6" t="s">
        <v>167</v>
      </c>
      <c r="Y14" s="8" t="s">
        <v>94</v>
      </c>
      <c r="Z14" s="8" t="s">
        <v>72</v>
      </c>
      <c r="AA14" s="8" t="s">
        <v>60</v>
      </c>
      <c r="AB14" s="8" t="s">
        <v>83</v>
      </c>
      <c r="AC14" s="8" t="s">
        <v>58</v>
      </c>
      <c r="AD14" s="8" t="s">
        <v>168</v>
      </c>
      <c r="AE14" s="8">
        <v>1</v>
      </c>
      <c r="AF14" s="8" t="s">
        <v>169</v>
      </c>
      <c r="AH14" s="8">
        <v>1</v>
      </c>
      <c r="AI14" s="9">
        <v>0</v>
      </c>
      <c r="AK14" s="9">
        <v>1</v>
      </c>
      <c r="AL14" s="9">
        <v>0</v>
      </c>
    </row>
    <row r="15" spans="1:38" ht="28">
      <c r="A15" s="7">
        <v>38</v>
      </c>
      <c r="B15" s="5">
        <v>41426</v>
      </c>
      <c r="C15" s="6" t="s">
        <v>170</v>
      </c>
      <c r="D15" s="6" t="s">
        <v>171</v>
      </c>
      <c r="E15" s="6">
        <v>2009</v>
      </c>
      <c r="F15" s="6" t="s">
        <v>103</v>
      </c>
      <c r="G15" s="6" t="s">
        <v>130</v>
      </c>
      <c r="H15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15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5" s="6" t="s">
        <v>42</v>
      </c>
      <c r="K15" s="6" t="s">
        <v>104</v>
      </c>
      <c r="L15" s="6" t="s">
        <v>44</v>
      </c>
      <c r="M15" s="6" t="s">
        <v>45</v>
      </c>
      <c r="N15" s="6" t="s">
        <v>114</v>
      </c>
      <c r="O15" s="6" t="s">
        <v>156</v>
      </c>
      <c r="P15" s="6" t="s">
        <v>130</v>
      </c>
      <c r="Q15" s="6">
        <v>2007</v>
      </c>
      <c r="R15" s="6">
        <v>0</v>
      </c>
      <c r="S15" s="6">
        <v>0</v>
      </c>
      <c r="T15" s="6" t="s">
        <v>50</v>
      </c>
      <c r="U15" s="6" t="s">
        <v>172</v>
      </c>
      <c r="V15" s="6" t="s">
        <v>52</v>
      </c>
      <c r="W15" s="6" t="s">
        <v>53</v>
      </c>
      <c r="X15" s="6" t="s">
        <v>173</v>
      </c>
      <c r="Y15" s="8" t="s">
        <v>55</v>
      </c>
      <c r="Z15" s="8" t="s">
        <v>56</v>
      </c>
      <c r="AA15" s="9">
        <v>289</v>
      </c>
      <c r="AB15" s="8" t="s">
        <v>57</v>
      </c>
      <c r="AC15" s="8" t="s">
        <v>58</v>
      </c>
      <c r="AD15" s="8" t="s">
        <v>59</v>
      </c>
      <c r="AE15" s="8">
        <v>1</v>
      </c>
      <c r="AF15" s="8">
        <v>1</v>
      </c>
      <c r="AG15" s="8">
        <v>12</v>
      </c>
      <c r="AH15" s="8">
        <v>1</v>
      </c>
      <c r="AI15" s="9">
        <v>0</v>
      </c>
      <c r="AK15" s="9" t="s">
        <v>60</v>
      </c>
      <c r="AL15" s="9">
        <v>0</v>
      </c>
    </row>
    <row r="16" spans="1:38" ht="28">
      <c r="A16" s="7">
        <v>39</v>
      </c>
      <c r="B16" s="5">
        <v>41426</v>
      </c>
      <c r="C16" s="6" t="s">
        <v>174</v>
      </c>
      <c r="D16" s="6" t="s">
        <v>175</v>
      </c>
      <c r="E16" s="6">
        <v>2007</v>
      </c>
      <c r="F16" s="6" t="s">
        <v>176</v>
      </c>
      <c r="G16" s="6" t="s">
        <v>130</v>
      </c>
      <c r="H16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16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6" s="6" t="s">
        <v>76</v>
      </c>
      <c r="K16" s="6" t="s">
        <v>177</v>
      </c>
      <c r="L16" s="6" t="s">
        <v>44</v>
      </c>
      <c r="M16" s="6" t="s">
        <v>45</v>
      </c>
      <c r="N16" s="6" t="s">
        <v>78</v>
      </c>
      <c r="O16" s="6" t="s">
        <v>156</v>
      </c>
      <c r="P16" s="6" t="s">
        <v>130</v>
      </c>
      <c r="Q16" s="6">
        <v>2002</v>
      </c>
      <c r="R16" s="6">
        <v>0</v>
      </c>
      <c r="S16" s="6">
        <v>0</v>
      </c>
      <c r="T16" s="6" t="s">
        <v>50</v>
      </c>
      <c r="U16" s="6" t="s">
        <v>178</v>
      </c>
      <c r="V16" s="6" t="s">
        <v>52</v>
      </c>
      <c r="W16" s="6" t="s">
        <v>53</v>
      </c>
      <c r="X16" s="6" t="s">
        <v>179</v>
      </c>
      <c r="Y16" s="8" t="s">
        <v>55</v>
      </c>
      <c r="Z16" s="8" t="s">
        <v>72</v>
      </c>
      <c r="AA16" s="9">
        <v>505</v>
      </c>
      <c r="AB16" s="8" t="s">
        <v>180</v>
      </c>
      <c r="AC16" s="8" t="s">
        <v>58</v>
      </c>
      <c r="AD16" s="8" t="s">
        <v>168</v>
      </c>
      <c r="AE16" s="8">
        <v>1</v>
      </c>
      <c r="AF16" s="8">
        <v>1</v>
      </c>
      <c r="AG16" s="8">
        <v>12</v>
      </c>
      <c r="AH16" s="8">
        <v>1</v>
      </c>
      <c r="AI16" s="9">
        <v>1</v>
      </c>
      <c r="AJ16" s="10">
        <v>0.03</v>
      </c>
      <c r="AK16" s="9" t="s">
        <v>60</v>
      </c>
      <c r="AL16" s="9">
        <v>0</v>
      </c>
    </row>
    <row r="17" spans="1:38" ht="42">
      <c r="A17" s="7">
        <v>41</v>
      </c>
      <c r="B17" s="5">
        <v>41426</v>
      </c>
      <c r="C17" s="6" t="s">
        <v>181</v>
      </c>
      <c r="D17" s="6" t="s">
        <v>182</v>
      </c>
      <c r="E17" s="6">
        <v>2011</v>
      </c>
      <c r="F17" s="6" t="s">
        <v>183</v>
      </c>
      <c r="G17" s="6" t="s">
        <v>75</v>
      </c>
      <c r="H17" s="6" t="str">
        <f>IF(Articles[[#This Row],[Country/ region]]="Multiple", "Multiple", VLOOKUP(Articles[[#This Row],[Country/ region]], [1]!Country_Tab[#Data], COLUMN([1]!Country_Tab[[#Headers],[Region]]), FALSE))</f>
        <v>Multiple</v>
      </c>
      <c r="I17" s="6" t="str">
        <f>IF(Articles[[#This Row],[Country/ region]]="Multiple", "Multiple", VLOOKUP(Articles[[#This Row],[Country/ region]], [1]!Country_Tab[#Data], COLUMN([1]!Country_Tab[[#Headers],[Income group]]), FALSE))</f>
        <v>Multiple</v>
      </c>
      <c r="J17" s="6" t="s">
        <v>184</v>
      </c>
      <c r="K17" s="6" t="s">
        <v>185</v>
      </c>
      <c r="L17" s="6" t="s">
        <v>89</v>
      </c>
      <c r="M17" s="6" t="s">
        <v>186</v>
      </c>
      <c r="N17" s="6" t="s">
        <v>68</v>
      </c>
      <c r="O17" s="6" t="s">
        <v>156</v>
      </c>
      <c r="P17" s="6" t="s">
        <v>48</v>
      </c>
      <c r="Q17" s="6">
        <v>2008</v>
      </c>
      <c r="R17" s="6">
        <v>0</v>
      </c>
      <c r="S17" s="6">
        <v>0</v>
      </c>
      <c r="T17" s="6" t="s">
        <v>50</v>
      </c>
      <c r="U17" s="6" t="s">
        <v>172</v>
      </c>
      <c r="V17" s="6" t="s">
        <v>187</v>
      </c>
      <c r="W17" s="6" t="s">
        <v>53</v>
      </c>
      <c r="X17" s="6" t="s">
        <v>188</v>
      </c>
      <c r="Y17" s="8" t="s">
        <v>55</v>
      </c>
      <c r="Z17" s="8" t="s">
        <v>56</v>
      </c>
      <c r="AA17" s="9">
        <v>29292</v>
      </c>
      <c r="AB17" s="8" t="s">
        <v>57</v>
      </c>
      <c r="AC17" s="8" t="s">
        <v>58</v>
      </c>
      <c r="AD17" s="8" t="s">
        <v>84</v>
      </c>
      <c r="AE17" s="8">
        <v>1</v>
      </c>
      <c r="AF17" s="8">
        <v>1</v>
      </c>
      <c r="AG17" s="8">
        <v>48</v>
      </c>
      <c r="AH17" s="8">
        <v>1</v>
      </c>
      <c r="AI17" s="9">
        <v>0</v>
      </c>
      <c r="AK17" s="9" t="s">
        <v>60</v>
      </c>
      <c r="AL17" s="9">
        <v>0</v>
      </c>
    </row>
    <row r="18" spans="1:38" ht="60" customHeight="1">
      <c r="A18" s="7">
        <v>58</v>
      </c>
      <c r="B18" s="5">
        <v>41426</v>
      </c>
      <c r="C18" s="6" t="s">
        <v>189</v>
      </c>
      <c r="D18" s="6" t="s">
        <v>190</v>
      </c>
      <c r="E18" s="6">
        <v>2009</v>
      </c>
      <c r="F18" s="6" t="s">
        <v>112</v>
      </c>
      <c r="G18" s="6" t="s">
        <v>113</v>
      </c>
      <c r="H18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18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8" s="6" t="s">
        <v>42</v>
      </c>
      <c r="K18" s="6" t="s">
        <v>77</v>
      </c>
      <c r="L18" s="6" t="s">
        <v>66</v>
      </c>
      <c r="M18" s="6" t="s">
        <v>45</v>
      </c>
      <c r="N18" s="6" t="s">
        <v>114</v>
      </c>
      <c r="O18" s="6" t="s">
        <v>90</v>
      </c>
      <c r="P18" s="6" t="s">
        <v>48</v>
      </c>
      <c r="Q18" s="6">
        <v>2006</v>
      </c>
      <c r="R18" s="6" t="s">
        <v>115</v>
      </c>
      <c r="S18" s="6">
        <v>1</v>
      </c>
      <c r="T18" s="6" t="s">
        <v>191</v>
      </c>
      <c r="U18" s="6" t="s">
        <v>192</v>
      </c>
      <c r="V18" s="6" t="s">
        <v>193</v>
      </c>
      <c r="W18" s="6" t="s">
        <v>53</v>
      </c>
      <c r="X18" s="6" t="s">
        <v>194</v>
      </c>
      <c r="Y18" s="8" t="s">
        <v>94</v>
      </c>
      <c r="Z18" s="8" t="s">
        <v>56</v>
      </c>
      <c r="AA18" s="8">
        <v>59</v>
      </c>
      <c r="AB18" s="8" t="s">
        <v>83</v>
      </c>
      <c r="AC18" s="8" t="s">
        <v>58</v>
      </c>
      <c r="AD18" s="8" t="s">
        <v>59</v>
      </c>
      <c r="AE18" s="8">
        <v>1</v>
      </c>
      <c r="AF18" s="8">
        <v>1</v>
      </c>
      <c r="AG18" s="8" t="s">
        <v>195</v>
      </c>
      <c r="AH18" s="8">
        <v>1</v>
      </c>
      <c r="AI18" s="9">
        <v>1</v>
      </c>
      <c r="AJ18" s="10">
        <v>0.03</v>
      </c>
      <c r="AK18" s="9">
        <v>1</v>
      </c>
      <c r="AL18" s="9">
        <v>1</v>
      </c>
    </row>
    <row r="19" spans="1:38" ht="56">
      <c r="A19" s="7">
        <v>60</v>
      </c>
      <c r="B19" s="5">
        <v>41426</v>
      </c>
      <c r="C19" s="6" t="s">
        <v>196</v>
      </c>
      <c r="D19" s="6" t="s">
        <v>197</v>
      </c>
      <c r="E19" s="6">
        <v>2009</v>
      </c>
      <c r="F19" s="6" t="s">
        <v>198</v>
      </c>
      <c r="G19" s="6" t="s">
        <v>199</v>
      </c>
      <c r="H19" s="6" t="str">
        <f>IF(Articles[[#This Row],[Country/ region]]="Multiple", "Multiple", VLOOKUP(Articles[[#This Row],[Country/ region]], [1]!Country_Tab[#Data], COLUMN([1]!Country_Tab[[#Headers],[Region]]), FALSE))</f>
        <v>Sub-Saharan Africa</v>
      </c>
      <c r="I19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19" s="6" t="s">
        <v>200</v>
      </c>
      <c r="K19" s="6" t="s">
        <v>150</v>
      </c>
      <c r="L19" s="6" t="s">
        <v>89</v>
      </c>
      <c r="M19" s="6" t="s">
        <v>45</v>
      </c>
      <c r="N19" s="6" t="s">
        <v>78</v>
      </c>
      <c r="O19" s="6" t="s">
        <v>78</v>
      </c>
      <c r="P19" s="6" t="s">
        <v>48</v>
      </c>
      <c r="Q19" s="6">
        <v>2005</v>
      </c>
      <c r="R19" s="6">
        <v>0</v>
      </c>
      <c r="S19" s="6">
        <v>0</v>
      </c>
      <c r="T19" s="6" t="s">
        <v>50</v>
      </c>
      <c r="U19" s="6" t="s">
        <v>201</v>
      </c>
      <c r="V19" s="6" t="s">
        <v>202</v>
      </c>
      <c r="W19" s="6" t="s">
        <v>53</v>
      </c>
      <c r="X19" s="6" t="s">
        <v>203</v>
      </c>
      <c r="Y19" s="8" t="s">
        <v>94</v>
      </c>
      <c r="Z19" s="8" t="s">
        <v>56</v>
      </c>
      <c r="AA19" s="8" t="s">
        <v>60</v>
      </c>
      <c r="AB19" s="8" t="s">
        <v>83</v>
      </c>
      <c r="AC19" s="8" t="s">
        <v>58</v>
      </c>
      <c r="AD19" s="8" t="s">
        <v>168</v>
      </c>
      <c r="AE19" s="8">
        <v>1</v>
      </c>
      <c r="AF19" s="8">
        <v>1</v>
      </c>
      <c r="AG19" s="9">
        <v>12</v>
      </c>
      <c r="AH19" s="8">
        <v>1</v>
      </c>
      <c r="AI19" s="9">
        <v>0</v>
      </c>
      <c r="AK19" s="9" t="s">
        <v>60</v>
      </c>
      <c r="AL19" s="9">
        <v>0</v>
      </c>
    </row>
    <row r="20" spans="1:38" ht="28">
      <c r="A20" s="7">
        <v>61</v>
      </c>
      <c r="B20" s="5">
        <v>41426</v>
      </c>
      <c r="C20" s="6" t="s">
        <v>204</v>
      </c>
      <c r="D20" s="6" t="s">
        <v>205</v>
      </c>
      <c r="E20" s="6">
        <v>2007</v>
      </c>
      <c r="F20" s="6" t="s">
        <v>206</v>
      </c>
      <c r="G20" s="6" t="s">
        <v>113</v>
      </c>
      <c r="H20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20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0" s="6" t="s">
        <v>42</v>
      </c>
      <c r="K20" s="6" t="s">
        <v>177</v>
      </c>
      <c r="L20" s="6" t="s">
        <v>66</v>
      </c>
      <c r="M20" s="6" t="s">
        <v>45</v>
      </c>
      <c r="N20" s="6" t="s">
        <v>78</v>
      </c>
      <c r="O20" s="6" t="s">
        <v>78</v>
      </c>
      <c r="P20" s="6" t="s">
        <v>113</v>
      </c>
      <c r="Q20" s="6">
        <v>2006</v>
      </c>
      <c r="R20" s="6" t="s">
        <v>53</v>
      </c>
      <c r="S20" s="6">
        <v>1</v>
      </c>
      <c r="T20" s="6" t="s">
        <v>207</v>
      </c>
      <c r="U20" s="6" t="s">
        <v>208</v>
      </c>
      <c r="V20" s="6" t="s">
        <v>209</v>
      </c>
      <c r="W20" s="6" t="s">
        <v>53</v>
      </c>
      <c r="X20" s="6" t="s">
        <v>210</v>
      </c>
      <c r="Y20" s="8" t="s">
        <v>94</v>
      </c>
      <c r="Z20" s="8" t="s">
        <v>56</v>
      </c>
      <c r="AA20" s="8" t="s">
        <v>60</v>
      </c>
      <c r="AB20" s="8" t="s">
        <v>83</v>
      </c>
      <c r="AC20" s="8" t="s">
        <v>58</v>
      </c>
      <c r="AD20" s="8" t="s">
        <v>168</v>
      </c>
      <c r="AE20" s="8">
        <v>1</v>
      </c>
      <c r="AF20" s="8">
        <v>1</v>
      </c>
      <c r="AG20" s="9">
        <v>6</v>
      </c>
      <c r="AH20" s="8">
        <v>1</v>
      </c>
      <c r="AI20" s="9">
        <v>0</v>
      </c>
      <c r="AK20" s="9">
        <v>1</v>
      </c>
      <c r="AL20" s="9">
        <v>1</v>
      </c>
    </row>
    <row r="21" spans="1:38" ht="28">
      <c r="A21" s="7">
        <v>62</v>
      </c>
      <c r="B21" s="5">
        <v>41426</v>
      </c>
      <c r="C21" s="6" t="s">
        <v>211</v>
      </c>
      <c r="D21" s="6" t="s">
        <v>205</v>
      </c>
      <c r="E21" s="6">
        <v>2008</v>
      </c>
      <c r="F21" s="6" t="s">
        <v>212</v>
      </c>
      <c r="G21" s="6" t="s">
        <v>213</v>
      </c>
      <c r="H21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21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1" s="6" t="s">
        <v>42</v>
      </c>
      <c r="K21" s="6" t="s">
        <v>177</v>
      </c>
      <c r="L21" s="6" t="s">
        <v>66</v>
      </c>
      <c r="M21" s="6" t="s">
        <v>45</v>
      </c>
      <c r="N21" s="6" t="s">
        <v>78</v>
      </c>
      <c r="O21" s="6" t="s">
        <v>78</v>
      </c>
      <c r="P21" s="6" t="s">
        <v>48</v>
      </c>
      <c r="Q21" s="6">
        <v>2007</v>
      </c>
      <c r="R21" s="6" t="s">
        <v>53</v>
      </c>
      <c r="S21" s="6">
        <v>1</v>
      </c>
      <c r="T21" s="6" t="s">
        <v>214</v>
      </c>
      <c r="U21" s="6" t="s">
        <v>165</v>
      </c>
      <c r="V21" s="6" t="s">
        <v>215</v>
      </c>
      <c r="W21" s="6" t="s">
        <v>53</v>
      </c>
      <c r="X21" s="6" t="s">
        <v>216</v>
      </c>
      <c r="Y21" s="8" t="s">
        <v>94</v>
      </c>
      <c r="Z21" s="8" t="s">
        <v>56</v>
      </c>
      <c r="AA21" s="8" t="s">
        <v>60</v>
      </c>
      <c r="AB21" s="8" t="s">
        <v>83</v>
      </c>
      <c r="AC21" s="8" t="s">
        <v>58</v>
      </c>
      <c r="AD21" s="8" t="s">
        <v>168</v>
      </c>
      <c r="AE21" s="8">
        <v>1</v>
      </c>
      <c r="AF21" s="8">
        <v>1</v>
      </c>
      <c r="AG21" s="9">
        <v>6</v>
      </c>
      <c r="AH21" s="8">
        <v>1</v>
      </c>
      <c r="AI21" s="9">
        <v>0</v>
      </c>
      <c r="AK21" s="9">
        <v>1</v>
      </c>
      <c r="AL21" s="9">
        <v>1</v>
      </c>
    </row>
    <row r="22" spans="1:38" ht="28">
      <c r="A22" s="7">
        <v>68</v>
      </c>
      <c r="B22" s="5">
        <v>41426</v>
      </c>
      <c r="C22" s="6" t="s">
        <v>217</v>
      </c>
      <c r="D22" s="6" t="s">
        <v>218</v>
      </c>
      <c r="E22" s="6">
        <v>2010</v>
      </c>
      <c r="F22" s="6" t="s">
        <v>219</v>
      </c>
      <c r="G22" s="6" t="s">
        <v>220</v>
      </c>
      <c r="H22" s="6" t="e">
        <f>IF(Articles[[#This Row],[Country/ region]]="Multiple", "Multiple", VLOOKUP(Articles[[#This Row],[Country/ region]], [1]!Country_Tab[#Data], COLUMN([1]!Country_Tab[[#Headers],[Region]]), FALSE))</f>
        <v>#N/A</v>
      </c>
      <c r="I22" s="6" t="e">
        <f>IF(Articles[[#This Row],[Country/ region]]="Multiple", "Multiple", VLOOKUP(Articles[[#This Row],[Country/ region]], [1]!Country_Tab[#Data], COLUMN([1]!Country_Tab[[#Headers],[Income group]]), FALSE))</f>
        <v>#N/A</v>
      </c>
      <c r="J22" s="6" t="s">
        <v>42</v>
      </c>
      <c r="K22" s="6" t="s">
        <v>221</v>
      </c>
      <c r="L22" s="6" t="s">
        <v>89</v>
      </c>
      <c r="M22" s="6" t="s">
        <v>222</v>
      </c>
      <c r="N22" s="6" t="s">
        <v>114</v>
      </c>
      <c r="O22" s="6" t="s">
        <v>223</v>
      </c>
      <c r="P22" s="11" t="s">
        <v>123</v>
      </c>
      <c r="Q22" s="6">
        <v>2005</v>
      </c>
      <c r="R22" s="6">
        <v>0</v>
      </c>
      <c r="S22" s="6">
        <v>0</v>
      </c>
      <c r="T22" s="6" t="s">
        <v>224</v>
      </c>
      <c r="U22" s="6" t="s">
        <v>225</v>
      </c>
      <c r="V22" s="6" t="s">
        <v>226</v>
      </c>
      <c r="W22" s="6" t="s">
        <v>53</v>
      </c>
      <c r="X22" s="6" t="s">
        <v>227</v>
      </c>
      <c r="Y22" s="6" t="s">
        <v>55</v>
      </c>
      <c r="Z22" s="6" t="s">
        <v>72</v>
      </c>
      <c r="AA22" s="9">
        <v>380</v>
      </c>
      <c r="AB22" s="6" t="s">
        <v>57</v>
      </c>
      <c r="AC22" s="6" t="s">
        <v>95</v>
      </c>
      <c r="AD22" s="6" t="s">
        <v>84</v>
      </c>
      <c r="AE22" s="6">
        <v>1</v>
      </c>
      <c r="AF22" s="9">
        <v>1</v>
      </c>
      <c r="AG22" s="9">
        <v>12</v>
      </c>
      <c r="AH22" s="6" t="s">
        <v>228</v>
      </c>
      <c r="AI22" s="9">
        <v>0</v>
      </c>
      <c r="AK22" s="9">
        <v>1</v>
      </c>
      <c r="AL22" s="9">
        <v>0</v>
      </c>
    </row>
    <row r="23" spans="1:38" ht="28">
      <c r="A23" s="7">
        <v>70</v>
      </c>
      <c r="B23" s="5">
        <v>41426</v>
      </c>
      <c r="C23" s="6" t="s">
        <v>229</v>
      </c>
      <c r="D23" s="6" t="s">
        <v>230</v>
      </c>
      <c r="E23" s="6">
        <v>2006</v>
      </c>
      <c r="F23" s="6" t="s">
        <v>231</v>
      </c>
      <c r="G23" s="6" t="s">
        <v>64</v>
      </c>
      <c r="H23" s="6" t="str">
        <f>IF(Articles[[#This Row],[Country/ region]]="Multiple", "Multiple", VLOOKUP(Articles[[#This Row],[Country/ region]], [1]!Country_Tab[#Data], COLUMN([1]!Country_Tab[[#Headers],[Region]]), FALSE))</f>
        <v>South Asia</v>
      </c>
      <c r="I23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23" s="6" t="s">
        <v>42</v>
      </c>
      <c r="K23" s="6" t="s">
        <v>232</v>
      </c>
      <c r="L23" s="6" t="s">
        <v>89</v>
      </c>
      <c r="M23" s="6" t="s">
        <v>233</v>
      </c>
      <c r="N23" s="6" t="s">
        <v>68</v>
      </c>
      <c r="O23" s="6" t="s">
        <v>223</v>
      </c>
      <c r="P23" s="11" t="s">
        <v>48</v>
      </c>
      <c r="Q23" s="6">
        <v>2004</v>
      </c>
      <c r="R23" s="6">
        <v>0</v>
      </c>
      <c r="S23" s="6">
        <v>0</v>
      </c>
      <c r="T23" s="6" t="s">
        <v>50</v>
      </c>
      <c r="U23" s="6" t="s">
        <v>234</v>
      </c>
      <c r="V23" s="6" t="s">
        <v>125</v>
      </c>
      <c r="W23" s="6">
        <v>1</v>
      </c>
      <c r="X23" s="6" t="s">
        <v>235</v>
      </c>
      <c r="Y23" s="6" t="s">
        <v>55</v>
      </c>
      <c r="Z23" s="6" t="s">
        <v>72</v>
      </c>
      <c r="AA23" s="9">
        <v>175</v>
      </c>
      <c r="AB23" s="6" t="s">
        <v>83</v>
      </c>
      <c r="AC23" s="6" t="s">
        <v>58</v>
      </c>
      <c r="AD23" s="6" t="s">
        <v>59</v>
      </c>
      <c r="AE23" s="6">
        <v>1</v>
      </c>
      <c r="AF23" s="6">
        <v>0</v>
      </c>
      <c r="AH23" s="6">
        <v>0</v>
      </c>
      <c r="AI23" s="9">
        <v>0</v>
      </c>
      <c r="AL23" s="9">
        <f t="shared" ref="AL23:AL30" si="0">S23</f>
        <v>0</v>
      </c>
    </row>
    <row r="24" spans="1:38" ht="28">
      <c r="A24" s="7">
        <v>71</v>
      </c>
      <c r="B24" s="5">
        <v>41426</v>
      </c>
      <c r="C24" s="6" t="s">
        <v>236</v>
      </c>
      <c r="D24" s="6" t="s">
        <v>237</v>
      </c>
      <c r="E24" s="6">
        <v>2011</v>
      </c>
      <c r="F24" s="6" t="s">
        <v>40</v>
      </c>
      <c r="G24" s="6" t="s">
        <v>41</v>
      </c>
      <c r="H24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24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4" s="6" t="s">
        <v>42</v>
      </c>
      <c r="K24" s="6" t="s">
        <v>238</v>
      </c>
      <c r="L24" s="6" t="s">
        <v>44</v>
      </c>
      <c r="M24" s="6" t="s">
        <v>239</v>
      </c>
      <c r="N24" s="6" t="s">
        <v>68</v>
      </c>
      <c r="O24" s="6" t="s">
        <v>156</v>
      </c>
      <c r="P24" s="11" t="s">
        <v>48</v>
      </c>
      <c r="Q24" s="6">
        <v>2008</v>
      </c>
      <c r="R24" s="6">
        <v>0</v>
      </c>
      <c r="S24" s="6">
        <v>1</v>
      </c>
      <c r="T24" s="6" t="s">
        <v>50</v>
      </c>
      <c r="U24" s="6" t="s">
        <v>240</v>
      </c>
      <c r="V24" s="6" t="s">
        <v>241</v>
      </c>
      <c r="W24" s="6">
        <v>1</v>
      </c>
      <c r="AL24" s="9">
        <v>1</v>
      </c>
    </row>
    <row r="25" spans="1:38" ht="42">
      <c r="A25" s="7">
        <v>74</v>
      </c>
      <c r="B25" s="5">
        <v>41426</v>
      </c>
      <c r="C25" s="6" t="s">
        <v>242</v>
      </c>
      <c r="D25" s="6" t="s">
        <v>243</v>
      </c>
      <c r="E25" s="6">
        <v>2009</v>
      </c>
      <c r="F25" s="6" t="s">
        <v>244</v>
      </c>
      <c r="G25" s="6" t="s">
        <v>245</v>
      </c>
      <c r="H25" s="6" t="str">
        <f>IF(Articles[[#This Row],[Country/ region]]="Multiple", "Multiple", VLOOKUP(Articles[[#This Row],[Country/ region]], [1]!Country_Tab[#Data], COLUMN([1]!Country_Tab[[#Headers],[Region]]), FALSE))</f>
        <v>Europe &amp; Central Asia</v>
      </c>
      <c r="I25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5" s="6" t="s">
        <v>42</v>
      </c>
      <c r="K25" s="6" t="s">
        <v>177</v>
      </c>
      <c r="L25" s="6" t="s">
        <v>66</v>
      </c>
      <c r="M25" s="6" t="s">
        <v>246</v>
      </c>
      <c r="N25" s="6" t="s">
        <v>68</v>
      </c>
      <c r="O25" s="6" t="s">
        <v>156</v>
      </c>
      <c r="P25" s="11" t="s">
        <v>48</v>
      </c>
      <c r="Q25" s="6">
        <v>2006</v>
      </c>
      <c r="R25" s="6">
        <v>0</v>
      </c>
      <c r="S25" s="6">
        <v>0</v>
      </c>
      <c r="T25" s="6" t="s">
        <v>247</v>
      </c>
      <c r="U25" s="6" t="s">
        <v>240</v>
      </c>
      <c r="V25" s="6" t="s">
        <v>248</v>
      </c>
      <c r="W25" s="6">
        <v>1</v>
      </c>
      <c r="Y25" s="6" t="s">
        <v>55</v>
      </c>
      <c r="Z25" s="6" t="s">
        <v>72</v>
      </c>
      <c r="AA25" s="9">
        <v>170</v>
      </c>
      <c r="AB25" s="9" t="s">
        <v>83</v>
      </c>
      <c r="AC25" s="6" t="s">
        <v>58</v>
      </c>
      <c r="AD25" s="6" t="s">
        <v>168</v>
      </c>
      <c r="AE25" s="6">
        <v>1</v>
      </c>
      <c r="AF25" s="9">
        <v>1</v>
      </c>
      <c r="AG25" s="9">
        <v>6</v>
      </c>
      <c r="AH25" s="6">
        <v>1</v>
      </c>
      <c r="AI25" s="9">
        <v>0</v>
      </c>
      <c r="AK25" s="9">
        <v>1</v>
      </c>
      <c r="AL25" s="9">
        <v>0</v>
      </c>
    </row>
    <row r="26" spans="1:38" ht="42">
      <c r="A26" s="7">
        <v>76</v>
      </c>
      <c r="B26" s="5">
        <v>41426</v>
      </c>
      <c r="C26" s="6" t="s">
        <v>249</v>
      </c>
      <c r="D26" s="6" t="s">
        <v>250</v>
      </c>
      <c r="E26" s="6">
        <v>2005</v>
      </c>
      <c r="F26" s="6" t="s">
        <v>251</v>
      </c>
      <c r="G26" s="6" t="s">
        <v>64</v>
      </c>
      <c r="H26" s="6" t="str">
        <f>IF(Articles[[#This Row],[Country/ region]]="Multiple", "Multiple", VLOOKUP(Articles[[#This Row],[Country/ region]], [1]!Country_Tab[#Data], COLUMN([1]!Country_Tab[[#Headers],[Region]]), FALSE))</f>
        <v>South Asia</v>
      </c>
      <c r="I26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26" s="6" t="s">
        <v>42</v>
      </c>
      <c r="K26" s="6" t="s">
        <v>77</v>
      </c>
      <c r="L26" s="6" t="s">
        <v>89</v>
      </c>
      <c r="M26" s="6" t="s">
        <v>252</v>
      </c>
      <c r="N26" s="6" t="s">
        <v>253</v>
      </c>
      <c r="O26" s="6" t="s">
        <v>156</v>
      </c>
      <c r="P26" s="11" t="s">
        <v>64</v>
      </c>
      <c r="Q26" s="6">
        <v>2000</v>
      </c>
      <c r="R26" s="6">
        <v>0</v>
      </c>
      <c r="S26" s="6">
        <v>0</v>
      </c>
      <c r="T26" s="6" t="s">
        <v>50</v>
      </c>
      <c r="U26" s="6" t="s">
        <v>165</v>
      </c>
      <c r="V26" s="6" t="s">
        <v>254</v>
      </c>
      <c r="W26" s="6">
        <v>1</v>
      </c>
      <c r="X26" s="6" t="s">
        <v>255</v>
      </c>
      <c r="Y26" s="6" t="s">
        <v>55</v>
      </c>
      <c r="Z26" s="6" t="s">
        <v>72</v>
      </c>
      <c r="AA26" s="9">
        <v>100</v>
      </c>
      <c r="AB26" s="6" t="s">
        <v>256</v>
      </c>
      <c r="AC26" s="6" t="s">
        <v>95</v>
      </c>
      <c r="AD26" s="6" t="s">
        <v>137</v>
      </c>
      <c r="AE26" s="6">
        <v>1</v>
      </c>
      <c r="AF26" s="6">
        <v>1</v>
      </c>
      <c r="AG26" s="9">
        <v>18</v>
      </c>
      <c r="AH26" s="6">
        <v>1</v>
      </c>
      <c r="AI26" s="9">
        <v>0</v>
      </c>
      <c r="AK26" s="9" t="s">
        <v>60</v>
      </c>
      <c r="AL26" s="9">
        <v>0</v>
      </c>
    </row>
    <row r="27" spans="1:38" ht="42">
      <c r="A27" s="7">
        <v>80</v>
      </c>
      <c r="B27" s="5">
        <v>41426</v>
      </c>
      <c r="C27" s="6" t="s">
        <v>257</v>
      </c>
      <c r="D27" s="6" t="s">
        <v>258</v>
      </c>
      <c r="E27" s="6">
        <v>2008</v>
      </c>
      <c r="F27" s="6" t="s">
        <v>259</v>
      </c>
      <c r="G27" s="6" t="s">
        <v>130</v>
      </c>
      <c r="H27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27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7" s="6" t="s">
        <v>42</v>
      </c>
      <c r="K27" s="6" t="s">
        <v>260</v>
      </c>
      <c r="L27" s="6" t="s">
        <v>44</v>
      </c>
      <c r="M27" s="6" t="s">
        <v>45</v>
      </c>
      <c r="N27" s="6" t="s">
        <v>114</v>
      </c>
      <c r="O27" s="6" t="s">
        <v>156</v>
      </c>
      <c r="P27" s="11" t="s">
        <v>48</v>
      </c>
      <c r="Q27" s="6">
        <v>2004</v>
      </c>
      <c r="R27" s="6">
        <v>0</v>
      </c>
      <c r="S27" s="6">
        <v>1</v>
      </c>
      <c r="T27" s="6" t="s">
        <v>50</v>
      </c>
      <c r="U27" s="6" t="s">
        <v>172</v>
      </c>
      <c r="V27" s="6" t="s">
        <v>261</v>
      </c>
      <c r="W27" s="6">
        <v>1</v>
      </c>
      <c r="X27" s="6" t="s">
        <v>262</v>
      </c>
      <c r="Y27" s="6" t="s">
        <v>55</v>
      </c>
      <c r="Z27" s="6" t="s">
        <v>56</v>
      </c>
      <c r="AA27" s="9">
        <v>319</v>
      </c>
      <c r="AB27" s="6" t="s">
        <v>57</v>
      </c>
      <c r="AC27" s="6" t="s">
        <v>58</v>
      </c>
      <c r="AD27" s="6" t="s">
        <v>168</v>
      </c>
      <c r="AE27" s="6">
        <v>1</v>
      </c>
      <c r="AF27" s="6">
        <v>1</v>
      </c>
      <c r="AG27" s="9">
        <v>9</v>
      </c>
      <c r="AH27" s="6">
        <v>1</v>
      </c>
      <c r="AI27" s="9">
        <v>1</v>
      </c>
      <c r="AJ27" s="10">
        <v>0.03</v>
      </c>
      <c r="AK27" s="9" t="s">
        <v>60</v>
      </c>
      <c r="AL27" s="9">
        <v>1</v>
      </c>
    </row>
    <row r="28" spans="1:38" ht="28">
      <c r="A28" s="7">
        <v>81</v>
      </c>
      <c r="B28" s="5">
        <v>41426</v>
      </c>
      <c r="C28" s="6" t="s">
        <v>263</v>
      </c>
      <c r="D28" s="6" t="s">
        <v>264</v>
      </c>
      <c r="E28" s="6">
        <v>2008</v>
      </c>
      <c r="F28" s="6" t="s">
        <v>265</v>
      </c>
      <c r="G28" s="6" t="s">
        <v>130</v>
      </c>
      <c r="H28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28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8" s="6" t="s">
        <v>42</v>
      </c>
      <c r="K28" s="6" t="s">
        <v>238</v>
      </c>
      <c r="L28" s="6" t="s">
        <v>44</v>
      </c>
      <c r="M28" s="6" t="s">
        <v>45</v>
      </c>
      <c r="N28" s="6" t="s">
        <v>68</v>
      </c>
      <c r="O28" s="6" t="s">
        <v>156</v>
      </c>
      <c r="P28" s="11" t="s">
        <v>130</v>
      </c>
      <c r="Q28" s="6">
        <v>2006</v>
      </c>
      <c r="R28" s="6">
        <v>0</v>
      </c>
      <c r="S28" s="6">
        <v>0</v>
      </c>
      <c r="T28" s="6" t="s">
        <v>50</v>
      </c>
      <c r="U28" s="6" t="s">
        <v>266</v>
      </c>
      <c r="V28" s="6" t="s">
        <v>267</v>
      </c>
      <c r="W28" s="6">
        <v>1</v>
      </c>
      <c r="Y28" s="6" t="s">
        <v>55</v>
      </c>
      <c r="Z28" s="6" t="s">
        <v>56</v>
      </c>
      <c r="AA28" s="9">
        <v>67</v>
      </c>
      <c r="AB28" s="6" t="s">
        <v>57</v>
      </c>
      <c r="AC28" s="6" t="s">
        <v>58</v>
      </c>
      <c r="AD28" s="6" t="s">
        <v>59</v>
      </c>
      <c r="AE28" s="6">
        <v>1</v>
      </c>
      <c r="AF28" s="6">
        <v>1</v>
      </c>
      <c r="AG28" s="9">
        <v>12</v>
      </c>
      <c r="AH28" s="9">
        <v>1</v>
      </c>
      <c r="AI28" s="9">
        <v>0</v>
      </c>
      <c r="AK28" s="9" t="s">
        <v>60</v>
      </c>
      <c r="AL28" s="9">
        <v>0</v>
      </c>
    </row>
    <row r="29" spans="1:38" ht="28">
      <c r="A29" s="7">
        <v>82</v>
      </c>
      <c r="B29" s="5">
        <v>41426</v>
      </c>
      <c r="C29" s="6" t="s">
        <v>268</v>
      </c>
      <c r="D29" s="6" t="s">
        <v>264</v>
      </c>
      <c r="E29" s="6">
        <v>2006</v>
      </c>
      <c r="F29" s="6" t="s">
        <v>269</v>
      </c>
      <c r="G29" s="6" t="s">
        <v>130</v>
      </c>
      <c r="H29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29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29" s="6" t="s">
        <v>42</v>
      </c>
      <c r="K29" s="6" t="s">
        <v>232</v>
      </c>
      <c r="L29" s="6" t="s">
        <v>44</v>
      </c>
      <c r="M29" s="6" t="s">
        <v>45</v>
      </c>
      <c r="N29" s="6" t="s">
        <v>68</v>
      </c>
      <c r="O29" s="6" t="s">
        <v>156</v>
      </c>
      <c r="P29" s="6" t="s">
        <v>130</v>
      </c>
      <c r="Q29" s="6">
        <v>2006</v>
      </c>
      <c r="R29" s="6">
        <v>0</v>
      </c>
      <c r="S29" s="6">
        <v>0</v>
      </c>
      <c r="T29" s="6" t="s">
        <v>50</v>
      </c>
      <c r="U29" s="6" t="s">
        <v>266</v>
      </c>
      <c r="V29" s="6" t="s">
        <v>270</v>
      </c>
      <c r="W29" s="6">
        <v>1</v>
      </c>
      <c r="Y29" s="6" t="s">
        <v>55</v>
      </c>
      <c r="Z29" s="6" t="s">
        <v>56</v>
      </c>
      <c r="AA29" s="9">
        <v>201</v>
      </c>
      <c r="AB29" s="6" t="s">
        <v>57</v>
      </c>
      <c r="AC29" s="6" t="s">
        <v>58</v>
      </c>
      <c r="AD29" s="6" t="s">
        <v>59</v>
      </c>
      <c r="AE29" s="6">
        <v>1</v>
      </c>
      <c r="AF29" s="6">
        <v>1</v>
      </c>
      <c r="AG29" s="9">
        <v>5</v>
      </c>
      <c r="AH29" s="6">
        <v>1</v>
      </c>
      <c r="AI29" s="9">
        <v>0</v>
      </c>
      <c r="AK29" s="9" t="s">
        <v>60</v>
      </c>
      <c r="AL29" s="9">
        <v>0</v>
      </c>
    </row>
    <row r="30" spans="1:38" ht="28">
      <c r="A30" s="7">
        <v>83</v>
      </c>
      <c r="B30" s="5">
        <v>41426</v>
      </c>
      <c r="C30" s="6" t="s">
        <v>271</v>
      </c>
      <c r="D30" s="6" t="s">
        <v>272</v>
      </c>
      <c r="E30" s="6">
        <v>2012</v>
      </c>
      <c r="F30" s="6" t="s">
        <v>273</v>
      </c>
      <c r="G30" s="6" t="s">
        <v>130</v>
      </c>
      <c r="H30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30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30" s="6" t="s">
        <v>42</v>
      </c>
      <c r="K30" s="6" t="s">
        <v>274</v>
      </c>
      <c r="L30" s="6" t="s">
        <v>275</v>
      </c>
      <c r="M30" s="6" t="s">
        <v>45</v>
      </c>
      <c r="N30" s="6" t="s">
        <v>68</v>
      </c>
      <c r="O30" s="6" t="s">
        <v>223</v>
      </c>
      <c r="P30" s="6" t="s">
        <v>130</v>
      </c>
      <c r="Q30" s="6">
        <v>2009</v>
      </c>
      <c r="R30" s="6">
        <v>0</v>
      </c>
      <c r="S30" s="6">
        <v>0</v>
      </c>
      <c r="T30" s="6" t="s">
        <v>50</v>
      </c>
      <c r="U30" s="6" t="s">
        <v>172</v>
      </c>
      <c r="V30" s="6" t="s">
        <v>276</v>
      </c>
      <c r="W30" s="6">
        <v>1</v>
      </c>
      <c r="X30" s="6" t="s">
        <v>277</v>
      </c>
      <c r="AI30" s="9">
        <v>0</v>
      </c>
      <c r="AL30" s="9">
        <f t="shared" si="0"/>
        <v>0</v>
      </c>
    </row>
    <row r="31" spans="1:38" ht="42">
      <c r="A31" s="7">
        <v>87</v>
      </c>
      <c r="B31" s="5">
        <v>41426</v>
      </c>
      <c r="C31" s="6" t="s">
        <v>278</v>
      </c>
      <c r="D31" s="6" t="s">
        <v>279</v>
      </c>
      <c r="E31" s="6">
        <v>2009</v>
      </c>
      <c r="F31" s="6" t="s">
        <v>280</v>
      </c>
      <c r="G31" s="6" t="s">
        <v>281</v>
      </c>
      <c r="H31" s="6" t="str">
        <f>IF(Articles[[#This Row],[Country/ region]]="Multiple", "Multiple", VLOOKUP(Articles[[#This Row],[Country/ region]], [1]!Country_Tab[#Data], COLUMN([1]!Country_Tab[[#Headers],[Region]]), FALSE))</f>
        <v>Europe &amp; Central Asia</v>
      </c>
      <c r="I31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31" s="6" t="s">
        <v>42</v>
      </c>
      <c r="K31" s="6" t="s">
        <v>150</v>
      </c>
      <c r="L31" s="6" t="s">
        <v>89</v>
      </c>
      <c r="M31" s="6" t="s">
        <v>45</v>
      </c>
      <c r="N31" s="6" t="s">
        <v>68</v>
      </c>
      <c r="O31" s="6" t="s">
        <v>223</v>
      </c>
      <c r="P31" s="6" t="s">
        <v>123</v>
      </c>
      <c r="Q31" s="6">
        <v>2007</v>
      </c>
      <c r="R31" s="6">
        <v>0</v>
      </c>
      <c r="S31" s="6">
        <v>0</v>
      </c>
      <c r="T31" s="6" t="s">
        <v>50</v>
      </c>
      <c r="U31" s="6" t="s">
        <v>172</v>
      </c>
      <c r="V31" s="6" t="s">
        <v>282</v>
      </c>
      <c r="W31" s="6">
        <v>1</v>
      </c>
      <c r="X31" s="6" t="s">
        <v>283</v>
      </c>
      <c r="Y31" s="6" t="s">
        <v>55</v>
      </c>
      <c r="Z31" s="6" t="s">
        <v>72</v>
      </c>
      <c r="AA31" s="9">
        <v>26</v>
      </c>
      <c r="AB31" s="6" t="s">
        <v>57</v>
      </c>
      <c r="AC31" s="6" t="s">
        <v>58</v>
      </c>
      <c r="AD31" s="6" t="s">
        <v>59</v>
      </c>
      <c r="AE31" s="6">
        <v>1</v>
      </c>
      <c r="AF31" s="6">
        <v>1</v>
      </c>
      <c r="AG31" s="9">
        <v>10</v>
      </c>
      <c r="AI31" s="9">
        <v>0</v>
      </c>
      <c r="AK31" s="9" t="s">
        <v>60</v>
      </c>
      <c r="AL31" s="9">
        <v>0</v>
      </c>
    </row>
    <row r="32" spans="1:38" ht="70">
      <c r="A32" s="7">
        <v>89</v>
      </c>
      <c r="B32" s="5">
        <v>41426</v>
      </c>
      <c r="C32" s="6" t="s">
        <v>284</v>
      </c>
      <c r="D32" s="6" t="s">
        <v>285</v>
      </c>
      <c r="E32" s="6">
        <v>2013</v>
      </c>
      <c r="F32" s="6" t="s">
        <v>286</v>
      </c>
      <c r="G32" s="6" t="s">
        <v>64</v>
      </c>
      <c r="H32" s="6" t="str">
        <f>IF(Articles[[#This Row],[Country/ region]]="Multiple", "Multiple", VLOOKUP(Articles[[#This Row],[Country/ region]], [1]!Country_Tab[#Data], COLUMN([1]!Country_Tab[[#Headers],[Region]]), FALSE))</f>
        <v>South Asia</v>
      </c>
      <c r="I32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32" s="6" t="s">
        <v>42</v>
      </c>
      <c r="K32" s="6" t="s">
        <v>238</v>
      </c>
      <c r="L32" s="6" t="s">
        <v>89</v>
      </c>
      <c r="M32" s="6" t="s">
        <v>239</v>
      </c>
      <c r="N32" s="6" t="s">
        <v>68</v>
      </c>
      <c r="O32" s="6" t="s">
        <v>287</v>
      </c>
      <c r="P32" s="6" t="s">
        <v>64</v>
      </c>
      <c r="Q32" s="6">
        <v>2010</v>
      </c>
      <c r="R32" s="6">
        <v>0</v>
      </c>
      <c r="S32" s="6">
        <v>0</v>
      </c>
      <c r="T32" s="6" t="s">
        <v>50</v>
      </c>
      <c r="U32" s="6" t="s">
        <v>288</v>
      </c>
      <c r="V32" s="6" t="s">
        <v>289</v>
      </c>
      <c r="W32" s="6">
        <v>1</v>
      </c>
      <c r="X32" s="6" t="s">
        <v>290</v>
      </c>
      <c r="Y32" s="6" t="s">
        <v>55</v>
      </c>
      <c r="Z32" s="6" t="s">
        <v>56</v>
      </c>
      <c r="AA32" s="6" t="s">
        <v>60</v>
      </c>
      <c r="AB32" s="6" t="s">
        <v>83</v>
      </c>
      <c r="AC32" s="6" t="s">
        <v>58</v>
      </c>
      <c r="AD32" s="6" t="s">
        <v>168</v>
      </c>
      <c r="AE32" s="6">
        <v>1</v>
      </c>
      <c r="AF32" s="6">
        <v>0</v>
      </c>
      <c r="AH32" s="6">
        <v>1</v>
      </c>
      <c r="AI32" s="9">
        <v>0</v>
      </c>
      <c r="AK32" s="9" t="s">
        <v>60</v>
      </c>
      <c r="AL32" s="9">
        <v>0</v>
      </c>
    </row>
    <row r="33" spans="1:38" s="6" customFormat="1" ht="28">
      <c r="A33" s="7">
        <v>93</v>
      </c>
      <c r="B33" s="5">
        <v>41760</v>
      </c>
      <c r="C33" s="6" t="s">
        <v>291</v>
      </c>
      <c r="D33" s="6" t="s">
        <v>292</v>
      </c>
      <c r="E33" s="6">
        <v>2011</v>
      </c>
      <c r="F33" s="6" t="s">
        <v>293</v>
      </c>
      <c r="G33" s="6" t="s">
        <v>294</v>
      </c>
      <c r="H33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33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33" s="6" t="s">
        <v>295</v>
      </c>
      <c r="K33" s="6" t="s">
        <v>77</v>
      </c>
      <c r="L33" s="6" t="s">
        <v>66</v>
      </c>
      <c r="M33" s="6" t="s">
        <v>67</v>
      </c>
      <c r="N33" s="6" t="s">
        <v>296</v>
      </c>
      <c r="O33" s="6" t="s">
        <v>297</v>
      </c>
      <c r="P33" s="6" t="s">
        <v>294</v>
      </c>
      <c r="Q33" s="6">
        <v>2005</v>
      </c>
      <c r="R33" s="6">
        <v>0</v>
      </c>
      <c r="S33" s="6">
        <v>1</v>
      </c>
      <c r="T33" s="6" t="s">
        <v>298</v>
      </c>
      <c r="U33" s="6" t="s">
        <v>299</v>
      </c>
      <c r="W33" s="6">
        <v>1</v>
      </c>
      <c r="Y33" s="6" t="s">
        <v>300</v>
      </c>
      <c r="Z33" s="6" t="s">
        <v>301</v>
      </c>
      <c r="AA33" s="6" t="s">
        <v>60</v>
      </c>
      <c r="AB33" s="6" t="s">
        <v>83</v>
      </c>
      <c r="AC33" s="6" t="s">
        <v>58</v>
      </c>
      <c r="AD33" s="6" t="s">
        <v>302</v>
      </c>
      <c r="AE33" s="6">
        <v>1</v>
      </c>
      <c r="AF33" s="6">
        <v>1</v>
      </c>
      <c r="AG33" s="6">
        <v>12</v>
      </c>
      <c r="AH33" s="6">
        <v>1</v>
      </c>
      <c r="AI33" s="6">
        <v>1</v>
      </c>
      <c r="AJ33" s="12">
        <v>0.03</v>
      </c>
      <c r="AK33" s="6">
        <v>1</v>
      </c>
      <c r="AL33" s="6">
        <v>1</v>
      </c>
    </row>
    <row r="34" spans="1:38" ht="56">
      <c r="A34" s="7">
        <v>118</v>
      </c>
      <c r="B34" s="13">
        <v>41760</v>
      </c>
      <c r="C34" s="6" t="s">
        <v>303</v>
      </c>
      <c r="D34" s="6" t="s">
        <v>304</v>
      </c>
      <c r="E34" s="6">
        <v>2012</v>
      </c>
      <c r="F34" s="6" t="s">
        <v>305</v>
      </c>
      <c r="G34" s="6" t="s">
        <v>130</v>
      </c>
      <c r="H34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34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34" s="6" t="s">
        <v>306</v>
      </c>
      <c r="K34" s="6" t="s">
        <v>104</v>
      </c>
      <c r="L34" s="6" t="s">
        <v>44</v>
      </c>
      <c r="M34" s="6" t="s">
        <v>222</v>
      </c>
      <c r="N34" s="6" t="s">
        <v>75</v>
      </c>
      <c r="O34" s="6" t="s">
        <v>69</v>
      </c>
      <c r="P34" s="6" t="s">
        <v>48</v>
      </c>
      <c r="Q34" s="6">
        <v>2011</v>
      </c>
      <c r="R34" s="6">
        <v>0</v>
      </c>
      <c r="S34" s="6">
        <v>0</v>
      </c>
      <c r="T34" s="6" t="s">
        <v>60</v>
      </c>
      <c r="U34" s="6" t="s">
        <v>307</v>
      </c>
      <c r="V34" s="6" t="s">
        <v>308</v>
      </c>
      <c r="W34" s="6">
        <v>1</v>
      </c>
      <c r="Y34" s="6" t="s">
        <v>55</v>
      </c>
      <c r="Z34" s="6" t="s">
        <v>56</v>
      </c>
      <c r="AA34" s="9">
        <v>500</v>
      </c>
      <c r="AB34" s="6" t="s">
        <v>57</v>
      </c>
      <c r="AC34" s="6" t="s">
        <v>58</v>
      </c>
      <c r="AD34" s="6" t="s">
        <v>168</v>
      </c>
      <c r="AE34" s="6">
        <v>1</v>
      </c>
      <c r="AF34" s="6">
        <v>1</v>
      </c>
      <c r="AG34" s="9">
        <v>12</v>
      </c>
      <c r="AH34" s="9">
        <v>0</v>
      </c>
      <c r="AI34" s="9">
        <v>0</v>
      </c>
      <c r="AK34" s="9" t="s">
        <v>60</v>
      </c>
      <c r="AL34" s="9">
        <v>0</v>
      </c>
    </row>
    <row r="35" spans="1:38" ht="42">
      <c r="A35" s="7">
        <v>119</v>
      </c>
      <c r="B35" s="13">
        <v>41791</v>
      </c>
      <c r="C35" s="6" t="s">
        <v>309</v>
      </c>
      <c r="D35" s="6" t="s">
        <v>310</v>
      </c>
      <c r="E35" s="6">
        <v>2009</v>
      </c>
      <c r="F35" s="6" t="s">
        <v>311</v>
      </c>
      <c r="G35" s="6" t="s">
        <v>113</v>
      </c>
      <c r="H35" s="6" t="str">
        <f>IF(Articles[[#This Row],[Country/ region]]="Multiple", "Multiple", VLOOKUP(Articles[[#This Row],[Country/ region]], [1]!Country_Tab[#Data], COLUMN([1]!Country_Tab[[#Headers],[Region]]), FALSE))</f>
        <v>Latin America &amp; Caribbean</v>
      </c>
      <c r="I35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35" s="6" t="s">
        <v>312</v>
      </c>
      <c r="K35" s="6" t="s">
        <v>313</v>
      </c>
      <c r="L35" s="6" t="s">
        <v>314</v>
      </c>
      <c r="M35" s="6" t="s">
        <v>315</v>
      </c>
      <c r="N35" s="6" t="s">
        <v>114</v>
      </c>
      <c r="O35" s="6" t="s">
        <v>69</v>
      </c>
      <c r="P35" s="6" t="s">
        <v>113</v>
      </c>
      <c r="Q35" s="6">
        <v>2005</v>
      </c>
      <c r="R35" s="6">
        <v>0</v>
      </c>
      <c r="S35" s="6">
        <v>1</v>
      </c>
      <c r="T35" s="6" t="s">
        <v>316</v>
      </c>
      <c r="U35" s="6" t="s">
        <v>317</v>
      </c>
      <c r="V35" s="6" t="s">
        <v>318</v>
      </c>
      <c r="W35" s="6">
        <v>1</v>
      </c>
      <c r="X35" s="6" t="s">
        <v>319</v>
      </c>
      <c r="Y35" s="6" t="s">
        <v>55</v>
      </c>
      <c r="Z35" s="6" t="s">
        <v>72</v>
      </c>
      <c r="AA35" s="9">
        <v>89</v>
      </c>
      <c r="AB35" s="6" t="s">
        <v>83</v>
      </c>
      <c r="AC35" s="6" t="s">
        <v>58</v>
      </c>
      <c r="AD35" s="6" t="s">
        <v>59</v>
      </c>
      <c r="AE35" s="6">
        <v>1</v>
      </c>
      <c r="AF35" s="6">
        <v>1</v>
      </c>
      <c r="AG35" s="9">
        <v>3</v>
      </c>
      <c r="AH35" s="9">
        <v>1</v>
      </c>
      <c r="AI35" s="9">
        <v>0</v>
      </c>
      <c r="AK35" s="9">
        <v>1</v>
      </c>
      <c r="AL35" s="9">
        <v>1</v>
      </c>
    </row>
    <row r="36" spans="1:38" ht="28">
      <c r="A36" s="7">
        <v>122</v>
      </c>
      <c r="B36" s="13">
        <v>41791</v>
      </c>
      <c r="C36" s="6" t="s">
        <v>320</v>
      </c>
      <c r="D36" s="6" t="s">
        <v>321</v>
      </c>
      <c r="E36" s="6">
        <v>2001</v>
      </c>
      <c r="F36" s="6" t="s">
        <v>103</v>
      </c>
      <c r="G36" s="6" t="s">
        <v>64</v>
      </c>
      <c r="H36" s="6" t="str">
        <f>IF(Articles[[#This Row],[Country/ region]]="Multiple", "Multiple", VLOOKUP(Articles[[#This Row],[Country/ region]], [1]!Country_Tab[#Data], COLUMN([1]!Country_Tab[[#Headers],[Region]]), FALSE))</f>
        <v>South Asia</v>
      </c>
      <c r="I36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36" s="6" t="s">
        <v>322</v>
      </c>
      <c r="K36" s="6" t="s">
        <v>104</v>
      </c>
      <c r="L36" s="6" t="s">
        <v>44</v>
      </c>
      <c r="M36" s="6" t="s">
        <v>323</v>
      </c>
      <c r="N36" s="6" t="s">
        <v>324</v>
      </c>
      <c r="O36" s="6" t="s">
        <v>69</v>
      </c>
      <c r="P36" s="6" t="s">
        <v>48</v>
      </c>
      <c r="Q36" s="6">
        <v>2001</v>
      </c>
      <c r="R36" s="6">
        <v>0</v>
      </c>
      <c r="S36" s="6">
        <v>0</v>
      </c>
      <c r="T36" s="6" t="s">
        <v>60</v>
      </c>
      <c r="U36" s="6" t="s">
        <v>325</v>
      </c>
      <c r="V36" s="6" t="s">
        <v>326</v>
      </c>
      <c r="W36" s="6">
        <v>1</v>
      </c>
      <c r="Y36" s="6" t="s">
        <v>55</v>
      </c>
      <c r="Z36" s="6" t="s">
        <v>72</v>
      </c>
      <c r="AA36" s="9">
        <v>285</v>
      </c>
      <c r="AB36" s="6" t="s">
        <v>57</v>
      </c>
      <c r="AC36" s="6" t="s">
        <v>58</v>
      </c>
      <c r="AD36" s="6" t="s">
        <v>168</v>
      </c>
      <c r="AE36" s="6">
        <v>1</v>
      </c>
      <c r="AF36" s="6">
        <v>1</v>
      </c>
      <c r="AG36" s="9">
        <v>12</v>
      </c>
      <c r="AH36" s="9">
        <v>0</v>
      </c>
      <c r="AI36" s="9">
        <v>0</v>
      </c>
      <c r="AK36" s="9" t="s">
        <v>60</v>
      </c>
      <c r="AL36" s="9">
        <v>0</v>
      </c>
    </row>
    <row r="37" spans="1:38" ht="70">
      <c r="A37" s="7">
        <v>127</v>
      </c>
      <c r="B37" s="13">
        <v>41791</v>
      </c>
      <c r="C37" s="6" t="s">
        <v>327</v>
      </c>
      <c r="D37" s="6" t="s">
        <v>328</v>
      </c>
      <c r="E37" s="6">
        <v>2013</v>
      </c>
      <c r="F37" s="6" t="s">
        <v>329</v>
      </c>
      <c r="G37" s="6" t="s">
        <v>149</v>
      </c>
      <c r="H37" s="6" t="str">
        <f>IF(Articles[[#This Row],[Country/ region]]="Multiple", "Multiple", VLOOKUP(Articles[[#This Row],[Country/ region]], [1]!Country_Tab[#Data], COLUMN([1]!Country_Tab[[#Headers],[Region]]), FALSE))</f>
        <v>Sub-Saharan Africa</v>
      </c>
      <c r="I37" s="6" t="str">
        <f>IF(Articles[[#This Row],[Country/ region]]="Multiple", "Multiple", VLOOKUP(Articles[[#This Row],[Country/ region]], [1]!Country_Tab[#Data], COLUMN([1]!Country_Tab[[#Headers],[Income group]]), FALSE))</f>
        <v>Lower middle income</v>
      </c>
      <c r="J37" s="6" t="s">
        <v>330</v>
      </c>
      <c r="K37" s="6" t="s">
        <v>104</v>
      </c>
      <c r="L37" s="6" t="s">
        <v>89</v>
      </c>
      <c r="M37" s="6" t="s">
        <v>331</v>
      </c>
      <c r="N37" s="6" t="s">
        <v>324</v>
      </c>
      <c r="O37" s="6" t="s">
        <v>69</v>
      </c>
      <c r="P37" s="6" t="s">
        <v>48</v>
      </c>
      <c r="Q37" s="6">
        <v>2013</v>
      </c>
      <c r="R37" s="6">
        <v>0</v>
      </c>
      <c r="S37" s="6">
        <v>0</v>
      </c>
      <c r="T37" s="6" t="s">
        <v>60</v>
      </c>
      <c r="U37" s="6" t="s">
        <v>172</v>
      </c>
      <c r="V37" s="6" t="s">
        <v>332</v>
      </c>
      <c r="W37" s="6" t="s">
        <v>333</v>
      </c>
      <c r="Y37" s="6" t="s">
        <v>55</v>
      </c>
      <c r="Z37" s="6" t="s">
        <v>72</v>
      </c>
      <c r="AA37" s="9">
        <v>65</v>
      </c>
      <c r="AB37" s="6" t="s">
        <v>83</v>
      </c>
      <c r="AC37" s="6" t="s">
        <v>58</v>
      </c>
      <c r="AD37" s="6" t="s">
        <v>59</v>
      </c>
      <c r="AE37" s="6">
        <v>1</v>
      </c>
      <c r="AF37" s="6">
        <v>1</v>
      </c>
      <c r="AG37" s="9">
        <v>12</v>
      </c>
      <c r="AH37" s="9">
        <v>0</v>
      </c>
      <c r="AI37" s="9">
        <v>0</v>
      </c>
      <c r="AK37" s="9" t="s">
        <v>60</v>
      </c>
      <c r="AL37" s="9">
        <v>0</v>
      </c>
    </row>
    <row r="38" spans="1:38" ht="28">
      <c r="A38" s="7">
        <v>129</v>
      </c>
      <c r="B38" s="13">
        <v>41791</v>
      </c>
      <c r="C38" s="6" t="s">
        <v>334</v>
      </c>
      <c r="D38" s="6" t="s">
        <v>335</v>
      </c>
      <c r="E38" s="6">
        <v>2008</v>
      </c>
      <c r="F38" s="6" t="s">
        <v>148</v>
      </c>
      <c r="G38" s="6" t="s">
        <v>336</v>
      </c>
      <c r="H38" s="6" t="str">
        <f>IF(Articles[[#This Row],[Country/ region]]="Multiple", "Multiple", VLOOKUP(Articles[[#This Row],[Country/ region]], [1]!Country_Tab[#Data], COLUMN([1]!Country_Tab[[#Headers],[Region]]), FALSE))</f>
        <v>Sub-Saharan Africa</v>
      </c>
      <c r="I38" s="6" t="str">
        <f>IF(Articles[[#This Row],[Country/ region]]="Multiple", "Multiple", VLOOKUP(Articles[[#This Row],[Country/ region]], [1]!Country_Tab[#Data], COLUMN([1]!Country_Tab[[#Headers],[Income group]]), FALSE))</f>
        <v>Low income</v>
      </c>
      <c r="J38" s="6" t="s">
        <v>337</v>
      </c>
      <c r="K38" s="6" t="s">
        <v>295</v>
      </c>
      <c r="L38" s="6" t="s">
        <v>66</v>
      </c>
      <c r="M38" s="6" t="s">
        <v>338</v>
      </c>
      <c r="N38" s="6" t="s">
        <v>68</v>
      </c>
      <c r="O38" s="6" t="s">
        <v>297</v>
      </c>
      <c r="P38" s="6" t="s">
        <v>339</v>
      </c>
      <c r="Q38" s="6">
        <v>2003</v>
      </c>
      <c r="R38" s="6">
        <v>0</v>
      </c>
      <c r="S38" s="6">
        <v>1</v>
      </c>
      <c r="T38" s="6" t="s">
        <v>191</v>
      </c>
      <c r="U38" s="6" t="s">
        <v>340</v>
      </c>
      <c r="V38" s="6" t="s">
        <v>341</v>
      </c>
      <c r="W38" s="6" t="s">
        <v>53</v>
      </c>
      <c r="Y38" s="6" t="s">
        <v>94</v>
      </c>
      <c r="Z38" s="6" t="s">
        <v>56</v>
      </c>
      <c r="AA38" s="6" t="s">
        <v>60</v>
      </c>
      <c r="AB38" s="6" t="s">
        <v>83</v>
      </c>
      <c r="AC38" s="6" t="s">
        <v>58</v>
      </c>
      <c r="AD38" s="6" t="s">
        <v>168</v>
      </c>
      <c r="AE38" s="6">
        <v>1</v>
      </c>
      <c r="AF38" s="6">
        <v>1</v>
      </c>
      <c r="AG38" s="6" t="s">
        <v>342</v>
      </c>
      <c r="AH38" s="9">
        <v>1</v>
      </c>
      <c r="AI38" s="6">
        <v>1</v>
      </c>
      <c r="AJ38" s="10">
        <v>0.03</v>
      </c>
      <c r="AK38" s="6">
        <v>1</v>
      </c>
      <c r="AL38" s="6">
        <v>1</v>
      </c>
    </row>
    <row r="39" spans="1:38" ht="70">
      <c r="A39" s="7">
        <v>130</v>
      </c>
      <c r="B39" s="13">
        <v>41791</v>
      </c>
      <c r="C39" s="6" t="s">
        <v>343</v>
      </c>
      <c r="D39" s="6" t="s">
        <v>344</v>
      </c>
      <c r="E39" s="6">
        <v>2008</v>
      </c>
      <c r="F39" s="6" t="s">
        <v>345</v>
      </c>
      <c r="G39" s="6" t="s">
        <v>346</v>
      </c>
      <c r="H39" s="6" t="str">
        <f>IF(Articles[[#This Row],[Country/ region]]="Multiple", "Multiple", VLOOKUP(Articles[[#This Row],[Country/ region]], [1]!Country_Tab[#Data], COLUMN([1]!Country_Tab[[#Headers],[Region]]), FALSE))</f>
        <v>Europe &amp; Central Asia</v>
      </c>
      <c r="I39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39" s="6" t="s">
        <v>330</v>
      </c>
      <c r="K39" s="6" t="s">
        <v>347</v>
      </c>
      <c r="L39" s="6" t="s">
        <v>89</v>
      </c>
      <c r="M39" s="6" t="s">
        <v>331</v>
      </c>
      <c r="N39" s="6" t="s">
        <v>324</v>
      </c>
      <c r="O39" s="6" t="s">
        <v>297</v>
      </c>
      <c r="P39" s="6" t="s">
        <v>346</v>
      </c>
      <c r="Q39" s="6">
        <v>2006</v>
      </c>
      <c r="R39" s="6">
        <v>0</v>
      </c>
      <c r="S39" s="6">
        <v>0</v>
      </c>
      <c r="T39" s="6" t="s">
        <v>60</v>
      </c>
      <c r="U39" s="6" t="s">
        <v>348</v>
      </c>
      <c r="V39" s="6" t="s">
        <v>349</v>
      </c>
      <c r="W39" s="6" t="s">
        <v>53</v>
      </c>
      <c r="Y39" s="6" t="s">
        <v>55</v>
      </c>
      <c r="Z39" s="6" t="s">
        <v>72</v>
      </c>
      <c r="AA39" s="9">
        <v>219</v>
      </c>
      <c r="AC39" s="6" t="s">
        <v>58</v>
      </c>
      <c r="AD39" s="6" t="s">
        <v>59</v>
      </c>
      <c r="AE39" s="6">
        <v>1</v>
      </c>
      <c r="AF39" s="6">
        <v>1</v>
      </c>
      <c r="AG39" s="9">
        <v>12</v>
      </c>
      <c r="AH39" s="6">
        <v>1</v>
      </c>
      <c r="AI39" s="6">
        <v>0</v>
      </c>
      <c r="AK39" s="9" t="s">
        <v>60</v>
      </c>
      <c r="AL39" s="6">
        <v>0</v>
      </c>
    </row>
    <row r="40" spans="1:38" ht="28">
      <c r="A40" s="7">
        <v>131</v>
      </c>
      <c r="B40" s="13">
        <v>41791</v>
      </c>
      <c r="C40" s="6" t="s">
        <v>350</v>
      </c>
      <c r="D40" s="6" t="s">
        <v>292</v>
      </c>
      <c r="E40" s="6">
        <v>2012</v>
      </c>
      <c r="F40" s="6" t="s">
        <v>148</v>
      </c>
      <c r="G40" s="6" t="s">
        <v>294</v>
      </c>
      <c r="H40" s="6" t="str">
        <f>IF(Articles[[#This Row],[Country/ region]]="Multiple", "Multiple", VLOOKUP(Articles[[#This Row],[Country/ region]], [1]!Country_Tab[#Data], COLUMN([1]!Country_Tab[[#Headers],[Region]]), FALSE))</f>
        <v>East Asia &amp; Pacific</v>
      </c>
      <c r="I40" s="6" t="str">
        <f>IF(Articles[[#This Row],[Country/ region]]="Multiple", "Multiple", VLOOKUP(Articles[[#This Row],[Country/ region]], [1]!Country_Tab[#Data], COLUMN([1]!Country_Tab[[#Headers],[Income group]]), FALSE))</f>
        <v>Upper middle income</v>
      </c>
      <c r="J40" s="6" t="s">
        <v>351</v>
      </c>
      <c r="K40" s="6" t="s">
        <v>77</v>
      </c>
      <c r="L40" s="6" t="s">
        <v>44</v>
      </c>
      <c r="M40" s="6" t="s">
        <v>323</v>
      </c>
      <c r="N40" s="6" t="s">
        <v>75</v>
      </c>
      <c r="O40" s="6" t="s">
        <v>69</v>
      </c>
      <c r="P40" s="6" t="s">
        <v>294</v>
      </c>
      <c r="Q40" s="6">
        <v>2008</v>
      </c>
      <c r="R40" s="6">
        <v>0</v>
      </c>
      <c r="S40" s="6">
        <v>1</v>
      </c>
      <c r="T40" s="6" t="s">
        <v>60</v>
      </c>
      <c r="U40" s="6" t="s">
        <v>226</v>
      </c>
      <c r="V40" s="6" t="s">
        <v>352</v>
      </c>
      <c r="W40" s="6" t="s">
        <v>53</v>
      </c>
      <c r="Y40" s="6" t="s">
        <v>55</v>
      </c>
      <c r="Z40" s="6" t="s">
        <v>56</v>
      </c>
      <c r="AA40" s="9">
        <v>307</v>
      </c>
      <c r="AB40" s="9" t="s">
        <v>57</v>
      </c>
      <c r="AC40" s="6" t="s">
        <v>58</v>
      </c>
      <c r="AD40" s="6" t="s">
        <v>168</v>
      </c>
      <c r="AE40" s="6">
        <v>1</v>
      </c>
      <c r="AF40" s="6">
        <v>1</v>
      </c>
      <c r="AG40" s="9">
        <v>3</v>
      </c>
      <c r="AH40" s="6">
        <v>1</v>
      </c>
      <c r="AI40" s="6">
        <v>0</v>
      </c>
      <c r="AK40" s="9" t="s">
        <v>60</v>
      </c>
      <c r="AL40" s="9">
        <v>1</v>
      </c>
    </row>
    <row r="41" spans="1:38">
      <c r="B41" s="5" t="str">
        <f ca="1">IF(NOT(ISBLANK(Articles[[#This Row],[ID '#]])), TODAY(), "")</f>
        <v/>
      </c>
      <c r="C41" s="6"/>
      <c r="D41" s="6"/>
      <c r="E41" s="6"/>
      <c r="F41" s="6"/>
      <c r="G41" s="6"/>
      <c r="H41" s="14" t="e">
        <f>IF(Articles[[#This Row],[Country/ region]]="Multiple", "Multiple", VLOOKUP(Articles[[#This Row],[Country/ region]], [1]!Country_Tab[#Data], COLUMN([1]!Country_Tab[[#Headers],[Region]]), FALSE))</f>
        <v>#N/A</v>
      </c>
      <c r="I41" s="14" t="e">
        <f>IF(Articles[[#This Row],[Country/ region]]="Multiple", "Multiple", VLOOKUP(Articles[[#This Row],[Country/ region]], [1]!Country_Tab[#Data], COLUMN([1]!Country_Tab[[#Headers],[Income group]]), FALSE))</f>
        <v>#N/A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Y41" s="6"/>
      <c r="Z41" s="6"/>
      <c r="AB41" s="6"/>
      <c r="AC41" s="6"/>
      <c r="AD41" s="6"/>
      <c r="AE41" s="6"/>
      <c r="AF41" s="6"/>
      <c r="AI41" s="6"/>
    </row>
    <row r="42" spans="1:38">
      <c r="B42" s="5" t="str">
        <f ca="1">IF(NOT(ISBLANK(Articles[[#This Row],[ID '#]])), TODAY(), "")</f>
        <v/>
      </c>
      <c r="C42" s="6"/>
      <c r="D42" s="6"/>
      <c r="E42" s="6"/>
      <c r="F42" s="6"/>
      <c r="G42" s="6"/>
      <c r="H42" s="14" t="e">
        <f>IF(Articles[[#This Row],[Country/ region]]="Multiple", "Multiple", VLOOKUP(Articles[[#This Row],[Country/ region]], [1]!Country_Tab[#Data], COLUMN([1]!Country_Tab[[#Headers],[Region]]), FALSE))</f>
        <v>#N/A</v>
      </c>
      <c r="I42" s="14" t="e">
        <f>IF(Articles[[#This Row],[Country/ region]]="Multiple", "Multiple", VLOOKUP(Articles[[#This Row],[Country/ region]], [1]!Country_Tab[#Data], COLUMN([1]!Country_Tab[[#Headers],[Income group]]), FALSE))</f>
        <v>#N/A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Y42" s="6"/>
      <c r="Z42" s="6"/>
      <c r="AB42" s="6"/>
      <c r="AC42" s="6"/>
      <c r="AD42" s="6"/>
      <c r="AE42" s="6"/>
      <c r="AF42" s="6"/>
      <c r="AI42" s="6"/>
    </row>
    <row r="43" spans="1:38">
      <c r="B43" s="5" t="str">
        <f ca="1">IF(NOT(ISBLANK(Articles[[#This Row],[ID '#]])), TODAY(), "")</f>
        <v/>
      </c>
      <c r="C43" s="6"/>
      <c r="D43" s="6"/>
      <c r="E43" s="6"/>
      <c r="F43" s="6"/>
      <c r="G43" s="6"/>
      <c r="H43" s="14" t="e">
        <f>IF(Articles[[#This Row],[Country/ region]]="Multiple", "Multiple", VLOOKUP(Articles[[#This Row],[Country/ region]], [1]!Country_Tab[#Data], COLUMN([1]!Country_Tab[[#Headers],[Region]]), FALSE))</f>
        <v>#N/A</v>
      </c>
      <c r="I43" s="14" t="e">
        <f>IF(Articles[[#This Row],[Country/ region]]="Multiple", "Multiple", VLOOKUP(Articles[[#This Row],[Country/ region]], [1]!Country_Tab[#Data], COLUMN([1]!Country_Tab[[#Headers],[Income group]]), FALSE))</f>
        <v>#N/A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Y43" s="6"/>
      <c r="Z43" s="6"/>
      <c r="AB43" s="6"/>
      <c r="AC43" s="6"/>
      <c r="AD43" s="6"/>
      <c r="AE43" s="6"/>
      <c r="AF43" s="6"/>
      <c r="AI43" s="6"/>
    </row>
    <row r="44" spans="1:38">
      <c r="B44" s="5" t="str">
        <f ca="1">IF(NOT(ISBLANK(Articles[[#This Row],[ID '#]])), TODAY(), "")</f>
        <v/>
      </c>
      <c r="C44" s="6"/>
      <c r="D44" s="6"/>
      <c r="E44" s="6"/>
      <c r="F44" s="6"/>
      <c r="G44" s="6"/>
      <c r="H44" s="14" t="e">
        <f>IF(Articles[[#This Row],[Country/ region]]="Multiple", "Multiple", VLOOKUP(Articles[[#This Row],[Country/ region]], [1]!Country_Tab[#Data], COLUMN([1]!Country_Tab[[#Headers],[Region]]), FALSE))</f>
        <v>#N/A</v>
      </c>
      <c r="I44" s="14" t="e">
        <f>IF(Articles[[#This Row],[Country/ region]]="Multiple", "Multiple", VLOOKUP(Articles[[#This Row],[Country/ region]], [1]!Country_Tab[#Data], COLUMN([1]!Country_Tab[[#Headers],[Income group]]), FALSE))</f>
        <v>#N/A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Y44" s="6"/>
      <c r="Z44" s="6"/>
      <c r="AB44" s="6"/>
      <c r="AC44" s="6"/>
      <c r="AD44" s="6"/>
      <c r="AE44" s="6"/>
      <c r="AF44" s="6"/>
      <c r="AI44" s="6"/>
    </row>
    <row r="45" spans="1:38">
      <c r="B45" s="5" t="str">
        <f ca="1">IF(NOT(ISBLANK(Articles[[#This Row],[ID '#]])), TODAY(), "")</f>
        <v/>
      </c>
      <c r="C45" s="6"/>
      <c r="D45" s="6"/>
      <c r="E45" s="6"/>
      <c r="F45" s="6"/>
      <c r="G45" s="6"/>
      <c r="H45" s="14" t="e">
        <f>IF(Articles[[#This Row],[Country/ region]]="Multiple", "Multiple", VLOOKUP(Articles[[#This Row],[Country/ region]], [1]!Country_Tab[#Data], COLUMN([1]!Country_Tab[[#Headers],[Region]]), FALSE))</f>
        <v>#N/A</v>
      </c>
      <c r="I45" s="14" t="e">
        <f>IF(Articles[[#This Row],[Country/ region]]="Multiple", "Multiple", VLOOKUP(Articles[[#This Row],[Country/ region]], [1]!Country_Tab[#Data], COLUMN([1]!Country_Tab[[#Headers],[Income group]]), FALSE))</f>
        <v>#N/A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Y45" s="6"/>
      <c r="Z45" s="6"/>
      <c r="AB45" s="6"/>
      <c r="AC45" s="6"/>
      <c r="AD45" s="6"/>
      <c r="AE45" s="6"/>
      <c r="AF45" s="6"/>
      <c r="AI45" s="6"/>
    </row>
    <row r="46" spans="1:38">
      <c r="B46" s="5" t="str">
        <f ca="1">IF(NOT(ISBLANK(Articles[[#This Row],[ID '#]])), TODAY(), "")</f>
        <v/>
      </c>
      <c r="C46" s="6"/>
      <c r="D46" s="6"/>
      <c r="E46" s="6"/>
      <c r="F46" s="6"/>
      <c r="G46" s="6"/>
      <c r="H46" s="14" t="e">
        <f>IF(Articles[[#This Row],[Country/ region]]="Multiple", "Multiple", VLOOKUP(Articles[[#This Row],[Country/ region]], [1]!Country_Tab[#Data], COLUMN([1]!Country_Tab[[#Headers],[Region]]), FALSE))</f>
        <v>#N/A</v>
      </c>
      <c r="I46" s="14" t="e">
        <f>IF(Articles[[#This Row],[Country/ region]]="Multiple", "Multiple", VLOOKUP(Articles[[#This Row],[Country/ region]], [1]!Country_Tab[#Data], COLUMN([1]!Country_Tab[[#Headers],[Income group]]), FALSE))</f>
        <v>#N/A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Y46" s="6"/>
      <c r="Z46" s="6"/>
      <c r="AB46" s="6"/>
      <c r="AC46" s="6"/>
      <c r="AD46" s="6"/>
      <c r="AE46" s="6"/>
      <c r="AF46" s="6"/>
      <c r="AI46" s="6"/>
    </row>
    <row r="47" spans="1:38">
      <c r="B47" s="5" t="str">
        <f ca="1">IF(NOT(ISBLANK(Articles[[#This Row],[ID '#]])), TODAY(), "")</f>
        <v/>
      </c>
      <c r="C47" s="6"/>
      <c r="D47" s="6"/>
      <c r="E47" s="6"/>
      <c r="F47" s="6"/>
      <c r="G47" s="6"/>
      <c r="H47" s="14" t="e">
        <f>IF(Articles[[#This Row],[Country/ region]]="Multiple", "Multiple", VLOOKUP(Articles[[#This Row],[Country/ region]], [1]!Country_Tab[#Data], COLUMN([1]!Country_Tab[[#Headers],[Region]]), FALSE))</f>
        <v>#N/A</v>
      </c>
      <c r="I47" s="14" t="e">
        <f>IF(Articles[[#This Row],[Country/ region]]="Multiple", "Multiple", VLOOKUP(Articles[[#This Row],[Country/ region]], [1]!Country_Tab[#Data], COLUMN([1]!Country_Tab[[#Headers],[Income group]]), FALSE))</f>
        <v>#N/A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Y47" s="6"/>
      <c r="Z47" s="6"/>
      <c r="AB47" s="6"/>
      <c r="AC47" s="6"/>
      <c r="AD47" s="6"/>
      <c r="AE47" s="6"/>
      <c r="AF47" s="6"/>
      <c r="AI47" s="6"/>
    </row>
    <row r="48" spans="1:38">
      <c r="B48" s="5" t="str">
        <f ca="1">IF(NOT(ISBLANK(Articles[[#This Row],[ID '#]])), TODAY(), "")</f>
        <v/>
      </c>
      <c r="C48" s="6"/>
      <c r="D48" s="6"/>
      <c r="E48" s="6"/>
      <c r="F48" s="6"/>
      <c r="G48" s="6"/>
      <c r="H48" s="14" t="e">
        <f>IF(Articles[[#This Row],[Country/ region]]="Multiple", "Multiple", VLOOKUP(Articles[[#This Row],[Country/ region]], [1]!Country_Tab[#Data], COLUMN([1]!Country_Tab[[#Headers],[Region]]), FALSE))</f>
        <v>#N/A</v>
      </c>
      <c r="I48" s="14" t="e">
        <f>IF(Articles[[#This Row],[Country/ region]]="Multiple", "Multiple", VLOOKUP(Articles[[#This Row],[Country/ region]], [1]!Country_Tab[#Data], COLUMN([1]!Country_Tab[[#Headers],[Income group]]), FALSE))</f>
        <v>#N/A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Y48" s="6"/>
      <c r="Z48" s="6"/>
      <c r="AB48" s="6"/>
      <c r="AC48" s="6"/>
      <c r="AD48" s="6"/>
      <c r="AE48" s="6"/>
      <c r="AF48" s="6"/>
      <c r="AI48" s="6"/>
    </row>
    <row r="49" spans="2:35">
      <c r="B49" s="5" t="str">
        <f ca="1">IF(NOT(ISBLANK(Articles[[#This Row],[ID '#]])), TODAY(), "")</f>
        <v/>
      </c>
      <c r="C49" s="6"/>
      <c r="D49" s="6"/>
      <c r="E49" s="6"/>
      <c r="F49" s="6"/>
      <c r="G49" s="6"/>
      <c r="H49" s="14" t="e">
        <f>IF(Articles[[#This Row],[Country/ region]]="Multiple", "Multiple", VLOOKUP(Articles[[#This Row],[Country/ region]], [1]!Country_Tab[#Data], COLUMN([1]!Country_Tab[[#Headers],[Region]]), FALSE))</f>
        <v>#N/A</v>
      </c>
      <c r="I49" s="14" t="e">
        <f>IF(Articles[[#This Row],[Country/ region]]="Multiple", "Multiple", VLOOKUP(Articles[[#This Row],[Country/ region]], [1]!Country_Tab[#Data], COLUMN([1]!Country_Tab[[#Headers],[Income group]]), FALSE))</f>
        <v>#N/A</v>
      </c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Y49" s="6"/>
      <c r="Z49" s="6"/>
      <c r="AB49" s="6"/>
      <c r="AC49" s="6"/>
      <c r="AD49" s="6"/>
      <c r="AE49" s="6"/>
      <c r="AF49" s="6"/>
      <c r="AI49" s="6"/>
    </row>
    <row r="50" spans="2:35">
      <c r="B50" s="5" t="str">
        <f ca="1">IF(NOT(ISBLANK(Articles[[#This Row],[ID '#]])), TODAY(), "")</f>
        <v/>
      </c>
      <c r="C50" s="6"/>
      <c r="D50" s="6"/>
      <c r="E50" s="6"/>
      <c r="F50" s="6"/>
      <c r="G50" s="6"/>
      <c r="H50" s="14" t="e">
        <f>IF(Articles[[#This Row],[Country/ region]]="Multiple", "Multiple", VLOOKUP(Articles[[#This Row],[Country/ region]], [1]!Country_Tab[#Data], COLUMN([1]!Country_Tab[[#Headers],[Region]]), FALSE))</f>
        <v>#N/A</v>
      </c>
      <c r="I50" s="14" t="e">
        <f>IF(Articles[[#This Row],[Country/ region]]="Multiple", "Multiple", VLOOKUP(Articles[[#This Row],[Country/ region]], [1]!Country_Tab[#Data], COLUMN([1]!Country_Tab[[#Headers],[Income group]]), FALSE))</f>
        <v>#N/A</v>
      </c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Y50" s="6"/>
      <c r="Z50" s="6"/>
      <c r="AB50" s="6"/>
      <c r="AC50" s="6"/>
      <c r="AD50" s="6"/>
      <c r="AE50" s="6"/>
      <c r="AF50" s="6"/>
      <c r="AI50" s="6"/>
    </row>
  </sheetData>
  <dataValidations count="1">
    <dataValidation errorStyle="warning" allowBlank="1" showInputMessage="1" showErrorMessage="1" sqref="H1:I1048576"/>
  </dataValidation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>
          <x14:formula1>
            <xm:f>'[1]Exchange Rates'!#REF!</xm:f>
          </x14:formula1>
          <xm:sqref>G2:G50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/>
    <pageSetUpPr autoPageBreaks="0"/>
  </sheetPr>
  <dimension ref="A1:AQ58"/>
  <sheetViews>
    <sheetView tabSelected="1" workbookViewId="0">
      <pane xSplit="1" ySplit="1" topLeftCell="B2" activePane="bottomRight" state="frozen"/>
      <selection activeCell="I26" sqref="I26"/>
      <selection pane="topRight" activeCell="I26" sqref="I26"/>
      <selection pane="bottomLeft" activeCell="I26" sqref="I26"/>
      <selection pane="bottomRight" activeCell="C15" sqref="C15"/>
    </sheetView>
  </sheetViews>
  <sheetFormatPr baseColWidth="10" defaultColWidth="8.83203125" defaultRowHeight="14" x14ac:dyDescent="0"/>
  <cols>
    <col min="1" max="1" width="8.83203125" style="15"/>
    <col min="2" max="2" width="17" style="15" customWidth="1"/>
    <col min="3" max="3" width="48.83203125" style="15" customWidth="1"/>
    <col min="4" max="4" width="16.1640625" style="15" customWidth="1"/>
    <col min="5" max="5" width="8.5" style="15" customWidth="1"/>
    <col min="6" max="6" width="19.5" style="15" customWidth="1"/>
    <col min="7" max="7" width="12.5" style="15" customWidth="1"/>
    <col min="8" max="8" width="14.83203125" style="15" customWidth="1"/>
    <col min="9" max="9" width="15" style="15" bestFit="1" customWidth="1"/>
    <col min="10" max="10" width="22.83203125" style="15" bestFit="1" customWidth="1"/>
    <col min="11" max="11" width="19.83203125" style="15" bestFit="1" customWidth="1"/>
    <col min="12" max="12" width="14.83203125" style="15" bestFit="1" customWidth="1"/>
    <col min="13" max="13" width="38.5" style="15" customWidth="1"/>
    <col min="14" max="14" width="17" style="15" customWidth="1"/>
    <col min="15" max="15" width="14.1640625" style="15" customWidth="1"/>
    <col min="16" max="16" width="15.83203125" style="15" customWidth="1"/>
    <col min="17" max="17" width="16.5" style="15" customWidth="1"/>
    <col min="18" max="18" width="13.5" style="16" customWidth="1"/>
    <col min="19" max="19" width="15.83203125" style="15" customWidth="1"/>
    <col min="20" max="20" width="14.5" style="15" customWidth="1"/>
    <col min="21" max="21" width="16.33203125" style="15" customWidth="1"/>
    <col min="22" max="22" width="17.33203125" style="15" customWidth="1"/>
    <col min="23" max="23" width="21.5" style="15" customWidth="1"/>
    <col min="24" max="24" width="23.5" style="15" customWidth="1"/>
    <col min="25" max="25" width="17.33203125" style="15" customWidth="1"/>
    <col min="26" max="26" width="24.5" style="15" customWidth="1"/>
    <col min="27" max="27" width="24.33203125" style="15" customWidth="1"/>
    <col min="28" max="28" width="17.1640625" style="15" customWidth="1"/>
    <col min="29" max="29" width="19.33203125" style="15" customWidth="1"/>
    <col min="30" max="30" width="19.5" style="15" customWidth="1"/>
    <col min="31" max="31" width="17.1640625" style="15" customWidth="1"/>
    <col min="32" max="32" width="23.1640625" style="15" customWidth="1"/>
    <col min="33" max="33" width="17.1640625" style="15" customWidth="1"/>
    <col min="34" max="34" width="18.5" style="15" customWidth="1"/>
    <col min="35" max="35" width="28.1640625" style="15" customWidth="1"/>
    <col min="36" max="36" width="26.1640625" style="16" customWidth="1"/>
    <col min="37" max="37" width="23.83203125" style="15" customWidth="1"/>
    <col min="38" max="38" width="25.5" style="15" customWidth="1"/>
    <col min="39" max="39" width="31.1640625" style="16" customWidth="1"/>
    <col min="40" max="40" width="15.33203125" style="15" bestFit="1" customWidth="1"/>
    <col min="41" max="41" width="68.83203125" style="15" customWidth="1"/>
    <col min="42" max="42" width="14.5" style="15" bestFit="1" customWidth="1"/>
    <col min="43" max="43" width="22.1640625" style="15" bestFit="1" customWidth="1"/>
    <col min="44" max="44" width="21.1640625" style="15" customWidth="1"/>
    <col min="45" max="45" width="25.5" style="15" bestFit="1" customWidth="1"/>
    <col min="46" max="16384" width="8.83203125" style="15"/>
  </cols>
  <sheetData>
    <row r="1" spans="1:43" s="31" customFormat="1" ht="120.75" customHeight="1">
      <c r="A1" s="33" t="s">
        <v>532</v>
      </c>
      <c r="B1" s="33" t="s">
        <v>531</v>
      </c>
      <c r="C1" s="33" t="s">
        <v>2</v>
      </c>
      <c r="D1" s="33" t="s">
        <v>3</v>
      </c>
      <c r="E1" s="33" t="s">
        <v>530</v>
      </c>
      <c r="F1" s="33" t="s">
        <v>5</v>
      </c>
      <c r="G1" s="33" t="s">
        <v>6</v>
      </c>
      <c r="H1" s="33" t="s">
        <v>529</v>
      </c>
      <c r="I1" s="33" t="s">
        <v>528</v>
      </c>
      <c r="J1" s="33" t="s">
        <v>9</v>
      </c>
      <c r="K1" s="37" t="s">
        <v>10</v>
      </c>
      <c r="L1" s="33" t="s">
        <v>527</v>
      </c>
      <c r="M1" s="33" t="s">
        <v>12</v>
      </c>
      <c r="N1" s="33" t="s">
        <v>13</v>
      </c>
      <c r="O1" s="33" t="s">
        <v>14</v>
      </c>
      <c r="P1" s="35" t="s">
        <v>24</v>
      </c>
      <c r="Q1" s="35" t="s">
        <v>526</v>
      </c>
      <c r="R1" s="36" t="s">
        <v>525</v>
      </c>
      <c r="S1" s="35" t="s">
        <v>27</v>
      </c>
      <c r="T1" s="35" t="s">
        <v>28</v>
      </c>
      <c r="U1" s="34" t="s">
        <v>524</v>
      </c>
      <c r="V1" s="33" t="s">
        <v>16</v>
      </c>
      <c r="W1" s="33" t="s">
        <v>523</v>
      </c>
      <c r="X1" s="33" t="s">
        <v>22</v>
      </c>
      <c r="Y1" s="33" t="s">
        <v>18</v>
      </c>
      <c r="Z1" s="33" t="s">
        <v>23</v>
      </c>
      <c r="AA1" s="31" t="s">
        <v>522</v>
      </c>
      <c r="AB1" s="31" t="s">
        <v>521</v>
      </c>
      <c r="AC1" s="31" t="s">
        <v>520</v>
      </c>
      <c r="AD1" s="31" t="s">
        <v>519</v>
      </c>
      <c r="AE1" s="31" t="s">
        <v>518</v>
      </c>
      <c r="AF1" s="31" t="s">
        <v>517</v>
      </c>
      <c r="AG1" s="31" t="s">
        <v>516</v>
      </c>
      <c r="AH1" s="31" t="s">
        <v>515</v>
      </c>
      <c r="AI1" s="31" t="s">
        <v>514</v>
      </c>
      <c r="AJ1" s="32" t="s">
        <v>513</v>
      </c>
      <c r="AK1" s="31" t="s">
        <v>512</v>
      </c>
      <c r="AL1" s="31" t="s">
        <v>511</v>
      </c>
      <c r="AM1" s="32" t="s">
        <v>510</v>
      </c>
      <c r="AN1" s="31" t="s">
        <v>509</v>
      </c>
      <c r="AO1" s="31" t="s">
        <v>508</v>
      </c>
    </row>
    <row r="2" spans="1:43" s="21" customFormat="1" ht="28">
      <c r="A2" s="21">
        <v>8</v>
      </c>
      <c r="B2" s="21" t="s">
        <v>392</v>
      </c>
      <c r="C2" s="21" t="s">
        <v>61</v>
      </c>
      <c r="D2" s="21" t="s">
        <v>62</v>
      </c>
      <c r="E2" s="21">
        <v>2012</v>
      </c>
      <c r="F2" s="21" t="s">
        <v>63</v>
      </c>
      <c r="G2" s="21" t="s">
        <v>64</v>
      </c>
      <c r="H2" s="21" t="s">
        <v>361</v>
      </c>
      <c r="I2" s="21" t="s">
        <v>360</v>
      </c>
      <c r="J2" s="21" t="s">
        <v>42</v>
      </c>
      <c r="K2" s="21" t="s">
        <v>65</v>
      </c>
      <c r="L2" s="21" t="s">
        <v>358</v>
      </c>
      <c r="M2" s="21" t="s">
        <v>67</v>
      </c>
      <c r="N2" s="21" t="s">
        <v>68</v>
      </c>
      <c r="O2" s="21" t="s">
        <v>69</v>
      </c>
      <c r="P2" s="21" t="s">
        <v>55</v>
      </c>
      <c r="Q2" s="21" t="s">
        <v>72</v>
      </c>
      <c r="R2" s="21">
        <v>3181</v>
      </c>
      <c r="S2" s="21" t="s">
        <v>57</v>
      </c>
      <c r="T2" s="21" t="s">
        <v>58</v>
      </c>
      <c r="U2" s="21" t="s">
        <v>48</v>
      </c>
      <c r="V2" s="21">
        <v>2009</v>
      </c>
      <c r="W2" s="21" t="s">
        <v>191</v>
      </c>
      <c r="X2" s="21" t="s">
        <v>52</v>
      </c>
      <c r="Y2" s="21">
        <v>1</v>
      </c>
      <c r="Z2" s="21" t="s">
        <v>71</v>
      </c>
      <c r="AA2" s="21">
        <v>1</v>
      </c>
      <c r="AB2" s="21">
        <v>1</v>
      </c>
      <c r="AC2" s="21">
        <v>1</v>
      </c>
      <c r="AD2" s="21">
        <v>1</v>
      </c>
      <c r="AE2" s="21">
        <v>1</v>
      </c>
      <c r="AF2" s="21">
        <v>1</v>
      </c>
      <c r="AG2" s="21">
        <v>1</v>
      </c>
      <c r="AH2" s="21">
        <v>1</v>
      </c>
      <c r="AI2" s="21">
        <v>1</v>
      </c>
      <c r="AJ2" s="20">
        <v>1</v>
      </c>
      <c r="AK2" s="21">
        <v>1</v>
      </c>
      <c r="AL2" s="21">
        <v>1</v>
      </c>
      <c r="AM2" s="21">
        <v>1</v>
      </c>
      <c r="AN2" s="21">
        <v>10</v>
      </c>
    </row>
    <row r="3" spans="1:43" ht="28">
      <c r="A3" s="21">
        <v>14</v>
      </c>
      <c r="B3" s="21" t="s">
        <v>77</v>
      </c>
      <c r="C3" s="21" t="s">
        <v>73</v>
      </c>
      <c r="D3" s="21" t="s">
        <v>74</v>
      </c>
      <c r="E3" s="21">
        <v>2008</v>
      </c>
      <c r="F3" s="21" t="s">
        <v>63</v>
      </c>
      <c r="G3" s="21" t="s">
        <v>507</v>
      </c>
      <c r="H3" s="21" t="s">
        <v>75</v>
      </c>
      <c r="I3" s="21" t="s">
        <v>75</v>
      </c>
      <c r="J3" s="21" t="s">
        <v>76</v>
      </c>
      <c r="K3" s="21" t="s">
        <v>77</v>
      </c>
      <c r="L3" s="21" t="s">
        <v>358</v>
      </c>
      <c r="M3" s="21" t="s">
        <v>45</v>
      </c>
      <c r="N3" s="21" t="s">
        <v>68</v>
      </c>
      <c r="O3" s="21" t="s">
        <v>78</v>
      </c>
      <c r="P3" s="28" t="s">
        <v>55</v>
      </c>
      <c r="Q3" s="28" t="s">
        <v>56</v>
      </c>
      <c r="R3" s="28" t="s">
        <v>60</v>
      </c>
      <c r="S3" s="28" t="s">
        <v>83</v>
      </c>
      <c r="T3" s="28" t="s">
        <v>58</v>
      </c>
      <c r="U3" s="21" t="s">
        <v>48</v>
      </c>
      <c r="V3" s="21">
        <v>2000</v>
      </c>
      <c r="W3" s="21" t="s">
        <v>377</v>
      </c>
      <c r="X3" s="21" t="s">
        <v>81</v>
      </c>
      <c r="Y3" s="21">
        <v>1</v>
      </c>
      <c r="Z3" s="21" t="s">
        <v>506</v>
      </c>
      <c r="AA3" s="21">
        <v>1</v>
      </c>
      <c r="AB3" s="28">
        <v>1</v>
      </c>
      <c r="AC3" s="21">
        <v>1</v>
      </c>
      <c r="AD3" s="21">
        <v>1</v>
      </c>
      <c r="AE3" s="21">
        <v>1</v>
      </c>
      <c r="AF3" s="21">
        <v>1</v>
      </c>
      <c r="AG3" s="21">
        <v>1</v>
      </c>
      <c r="AH3" s="21">
        <v>1</v>
      </c>
      <c r="AI3" s="28">
        <v>1</v>
      </c>
      <c r="AJ3" s="20">
        <v>1</v>
      </c>
      <c r="AK3" s="28">
        <v>1</v>
      </c>
      <c r="AL3" s="28">
        <v>1</v>
      </c>
      <c r="AM3" s="21">
        <v>1</v>
      </c>
      <c r="AN3" s="21">
        <v>10</v>
      </c>
      <c r="AO3" s="21"/>
      <c r="AP3" s="28"/>
      <c r="AQ3" s="28"/>
    </row>
    <row r="4" spans="1:43" ht="56">
      <c r="A4" s="21">
        <v>17</v>
      </c>
      <c r="B4" s="21" t="s">
        <v>75</v>
      </c>
      <c r="C4" s="21" t="s">
        <v>96</v>
      </c>
      <c r="D4" s="21" t="s">
        <v>74</v>
      </c>
      <c r="E4" s="21">
        <v>2012</v>
      </c>
      <c r="F4" s="21" t="s">
        <v>97</v>
      </c>
      <c r="G4" s="21" t="s">
        <v>75</v>
      </c>
      <c r="H4" s="21" t="s">
        <v>75</v>
      </c>
      <c r="I4" s="21" t="s">
        <v>75</v>
      </c>
      <c r="J4" s="21" t="s">
        <v>76</v>
      </c>
      <c r="K4" s="21" t="s">
        <v>98</v>
      </c>
      <c r="L4" s="21" t="s">
        <v>358</v>
      </c>
      <c r="M4" s="21" t="s">
        <v>67</v>
      </c>
      <c r="N4" s="21" t="s">
        <v>68</v>
      </c>
      <c r="O4" s="21" t="s">
        <v>90</v>
      </c>
      <c r="P4" s="28" t="s">
        <v>94</v>
      </c>
      <c r="Q4" s="28" t="s">
        <v>56</v>
      </c>
      <c r="R4" s="28" t="s">
        <v>60</v>
      </c>
      <c r="S4" s="28" t="s">
        <v>83</v>
      </c>
      <c r="T4" s="28" t="s">
        <v>58</v>
      </c>
      <c r="U4" s="21" t="s">
        <v>339</v>
      </c>
      <c r="V4" s="21">
        <v>2005</v>
      </c>
      <c r="W4" s="21" t="s">
        <v>377</v>
      </c>
      <c r="X4" s="21" t="s">
        <v>92</v>
      </c>
      <c r="Y4" s="21">
        <v>0</v>
      </c>
      <c r="Z4" s="21" t="s">
        <v>99</v>
      </c>
      <c r="AA4" s="21">
        <v>1</v>
      </c>
      <c r="AB4" s="28">
        <v>1</v>
      </c>
      <c r="AC4" s="21">
        <v>1</v>
      </c>
      <c r="AD4" s="21">
        <v>1</v>
      </c>
      <c r="AE4" s="21">
        <v>1</v>
      </c>
      <c r="AF4" s="21">
        <v>1</v>
      </c>
      <c r="AG4" s="21">
        <v>1</v>
      </c>
      <c r="AH4" s="21">
        <v>1</v>
      </c>
      <c r="AI4" s="28">
        <v>1</v>
      </c>
      <c r="AJ4" s="20">
        <v>1</v>
      </c>
      <c r="AK4" s="28">
        <v>1</v>
      </c>
      <c r="AL4" s="28">
        <v>1</v>
      </c>
      <c r="AM4" s="21">
        <v>1</v>
      </c>
      <c r="AN4" s="21">
        <v>10</v>
      </c>
      <c r="AO4" s="21"/>
      <c r="AP4" s="28"/>
      <c r="AQ4" s="28"/>
    </row>
    <row r="5" spans="1:43" ht="42">
      <c r="A5" s="21">
        <v>18</v>
      </c>
      <c r="B5" s="21" t="s">
        <v>104</v>
      </c>
      <c r="C5" s="21" t="s">
        <v>102</v>
      </c>
      <c r="D5" s="21" t="s">
        <v>74</v>
      </c>
      <c r="E5" s="21">
        <v>2005</v>
      </c>
      <c r="F5" s="21" t="s">
        <v>103</v>
      </c>
      <c r="G5" s="21" t="s">
        <v>75</v>
      </c>
      <c r="H5" s="21" t="s">
        <v>75</v>
      </c>
      <c r="I5" s="21" t="s">
        <v>75</v>
      </c>
      <c r="J5" s="21" t="s">
        <v>76</v>
      </c>
      <c r="K5" s="21" t="s">
        <v>104</v>
      </c>
      <c r="L5" s="21" t="s">
        <v>358</v>
      </c>
      <c r="M5" s="21" t="s">
        <v>45</v>
      </c>
      <c r="N5" s="21" t="s">
        <v>68</v>
      </c>
      <c r="O5" s="21" t="s">
        <v>90</v>
      </c>
      <c r="P5" s="28" t="s">
        <v>94</v>
      </c>
      <c r="Q5" s="28" t="s">
        <v>56</v>
      </c>
      <c r="R5" s="28" t="s">
        <v>60</v>
      </c>
      <c r="S5" s="28" t="s">
        <v>83</v>
      </c>
      <c r="T5" s="28" t="s">
        <v>58</v>
      </c>
      <c r="U5" s="21" t="s">
        <v>339</v>
      </c>
      <c r="V5" s="21">
        <v>2000</v>
      </c>
      <c r="W5" s="21" t="s">
        <v>377</v>
      </c>
      <c r="X5" s="21" t="s">
        <v>108</v>
      </c>
      <c r="Y5" s="21">
        <v>1</v>
      </c>
      <c r="Z5" s="30" t="s">
        <v>505</v>
      </c>
      <c r="AA5" s="21">
        <v>1</v>
      </c>
      <c r="AB5" s="28">
        <v>1</v>
      </c>
      <c r="AC5" s="21">
        <v>1</v>
      </c>
      <c r="AD5" s="21">
        <v>1</v>
      </c>
      <c r="AE5" s="21">
        <v>1</v>
      </c>
      <c r="AF5" s="21">
        <v>1</v>
      </c>
      <c r="AG5" s="21">
        <v>1</v>
      </c>
      <c r="AH5" s="21">
        <v>1</v>
      </c>
      <c r="AI5" s="28">
        <v>1</v>
      </c>
      <c r="AJ5" s="20">
        <v>1</v>
      </c>
      <c r="AK5" s="28">
        <v>1</v>
      </c>
      <c r="AL5" s="21">
        <v>1</v>
      </c>
      <c r="AM5" s="21">
        <v>1</v>
      </c>
      <c r="AN5" s="21">
        <v>10</v>
      </c>
      <c r="AO5" s="21"/>
      <c r="AP5" s="28"/>
      <c r="AQ5" s="28"/>
    </row>
    <row r="6" spans="1:43" ht="56">
      <c r="A6" s="21">
        <v>37</v>
      </c>
      <c r="B6" s="21" t="s">
        <v>75</v>
      </c>
      <c r="C6" s="21" t="s">
        <v>160</v>
      </c>
      <c r="D6" s="21" t="s">
        <v>161</v>
      </c>
      <c r="E6" s="21">
        <v>2007</v>
      </c>
      <c r="F6" s="21" t="s">
        <v>162</v>
      </c>
      <c r="G6" s="21" t="s">
        <v>149</v>
      </c>
      <c r="H6" s="21" t="s">
        <v>424</v>
      </c>
      <c r="I6" s="21" t="s">
        <v>360</v>
      </c>
      <c r="J6" s="21" t="s">
        <v>42</v>
      </c>
      <c r="K6" s="21" t="s">
        <v>163</v>
      </c>
      <c r="L6" s="21" t="s">
        <v>358</v>
      </c>
      <c r="M6" s="21" t="s">
        <v>67</v>
      </c>
      <c r="N6" s="21" t="s">
        <v>78</v>
      </c>
      <c r="O6" s="21" t="s">
        <v>78</v>
      </c>
      <c r="P6" s="28" t="s">
        <v>94</v>
      </c>
      <c r="Q6" s="28" t="s">
        <v>72</v>
      </c>
      <c r="R6" s="28" t="s">
        <v>60</v>
      </c>
      <c r="S6" s="28" t="s">
        <v>83</v>
      </c>
      <c r="T6" s="28" t="s">
        <v>58</v>
      </c>
      <c r="U6" s="21" t="s">
        <v>149</v>
      </c>
      <c r="V6" s="21">
        <v>2000</v>
      </c>
      <c r="W6" s="21" t="s">
        <v>377</v>
      </c>
      <c r="X6" s="21" t="s">
        <v>166</v>
      </c>
      <c r="Y6" s="21">
        <v>0</v>
      </c>
      <c r="Z6" s="21" t="s">
        <v>504</v>
      </c>
      <c r="AA6" s="21">
        <v>1</v>
      </c>
      <c r="AB6" s="28">
        <v>1</v>
      </c>
      <c r="AC6" s="21">
        <v>1</v>
      </c>
      <c r="AD6" s="21">
        <v>1</v>
      </c>
      <c r="AE6" s="21">
        <v>1</v>
      </c>
      <c r="AF6" s="21">
        <v>1</v>
      </c>
      <c r="AG6" s="21">
        <v>1</v>
      </c>
      <c r="AH6" s="21">
        <v>1</v>
      </c>
      <c r="AI6" s="21">
        <v>1</v>
      </c>
      <c r="AJ6" s="20">
        <v>1</v>
      </c>
      <c r="AK6" s="21">
        <v>1</v>
      </c>
      <c r="AL6" s="21">
        <v>1</v>
      </c>
      <c r="AM6" s="21">
        <v>1</v>
      </c>
      <c r="AN6" s="21">
        <v>10</v>
      </c>
      <c r="AO6" s="21"/>
    </row>
    <row r="7" spans="1:43" ht="28">
      <c r="A7" s="21">
        <v>58</v>
      </c>
      <c r="B7" s="21" t="s">
        <v>77</v>
      </c>
      <c r="C7" s="21" t="s">
        <v>189</v>
      </c>
      <c r="D7" s="21" t="s">
        <v>190</v>
      </c>
      <c r="E7" s="21">
        <v>2009</v>
      </c>
      <c r="F7" s="21" t="s">
        <v>112</v>
      </c>
      <c r="G7" s="21" t="s">
        <v>113</v>
      </c>
      <c r="H7" s="21" t="s">
        <v>416</v>
      </c>
      <c r="I7" s="21" t="s">
        <v>397</v>
      </c>
      <c r="J7" s="21" t="s">
        <v>42</v>
      </c>
      <c r="K7" s="21" t="s">
        <v>77</v>
      </c>
      <c r="L7" s="21" t="s">
        <v>358</v>
      </c>
      <c r="M7" s="21" t="s">
        <v>45</v>
      </c>
      <c r="N7" s="21" t="s">
        <v>114</v>
      </c>
      <c r="O7" s="21" t="s">
        <v>90</v>
      </c>
      <c r="P7" s="28" t="s">
        <v>94</v>
      </c>
      <c r="Q7" s="28" t="s">
        <v>56</v>
      </c>
      <c r="R7" s="28">
        <v>59</v>
      </c>
      <c r="S7" s="28" t="s">
        <v>83</v>
      </c>
      <c r="T7" s="28" t="s">
        <v>58</v>
      </c>
      <c r="U7" s="21" t="s">
        <v>48</v>
      </c>
      <c r="V7" s="21">
        <v>2006</v>
      </c>
      <c r="W7" s="21" t="s">
        <v>191</v>
      </c>
      <c r="X7" s="21" t="s">
        <v>193</v>
      </c>
      <c r="Y7" s="21">
        <v>1</v>
      </c>
      <c r="Z7" s="21" t="s">
        <v>194</v>
      </c>
      <c r="AA7" s="21">
        <v>1</v>
      </c>
      <c r="AB7" s="28">
        <v>1</v>
      </c>
      <c r="AC7" s="21">
        <v>0</v>
      </c>
      <c r="AD7" s="21">
        <v>1</v>
      </c>
      <c r="AE7" s="21">
        <v>1</v>
      </c>
      <c r="AF7" s="21">
        <v>1</v>
      </c>
      <c r="AG7" s="21">
        <v>0.5</v>
      </c>
      <c r="AH7" s="21">
        <v>1</v>
      </c>
      <c r="AI7" s="21">
        <v>1</v>
      </c>
      <c r="AJ7" s="20">
        <v>1</v>
      </c>
      <c r="AK7" s="28">
        <v>1</v>
      </c>
      <c r="AL7" s="21">
        <v>1</v>
      </c>
      <c r="AM7" s="21">
        <v>1</v>
      </c>
      <c r="AN7" s="21">
        <v>8.75</v>
      </c>
      <c r="AO7" s="21"/>
      <c r="AP7" s="28"/>
      <c r="AQ7" s="28"/>
    </row>
    <row r="8" spans="1:43" ht="28">
      <c r="A8" s="21">
        <v>61</v>
      </c>
      <c r="B8" s="21" t="s">
        <v>177</v>
      </c>
      <c r="C8" s="21" t="s">
        <v>204</v>
      </c>
      <c r="D8" s="21" t="s">
        <v>205</v>
      </c>
      <c r="E8" s="21">
        <v>2007</v>
      </c>
      <c r="F8" s="21" t="s">
        <v>206</v>
      </c>
      <c r="G8" s="21" t="s">
        <v>113</v>
      </c>
      <c r="H8" s="21" t="s">
        <v>416</v>
      </c>
      <c r="I8" s="21" t="s">
        <v>397</v>
      </c>
      <c r="J8" s="21" t="s">
        <v>42</v>
      </c>
      <c r="K8" s="21" t="s">
        <v>177</v>
      </c>
      <c r="L8" s="21" t="s">
        <v>358</v>
      </c>
      <c r="M8" s="21" t="s">
        <v>45</v>
      </c>
      <c r="N8" s="21" t="s">
        <v>78</v>
      </c>
      <c r="O8" s="21" t="s">
        <v>78</v>
      </c>
      <c r="P8" s="28" t="s">
        <v>94</v>
      </c>
      <c r="Q8" s="28" t="s">
        <v>56</v>
      </c>
      <c r="R8" s="28" t="s">
        <v>60</v>
      </c>
      <c r="S8" s="28" t="s">
        <v>83</v>
      </c>
      <c r="T8" s="28" t="s">
        <v>58</v>
      </c>
      <c r="U8" s="21" t="s">
        <v>113</v>
      </c>
      <c r="V8" s="21">
        <v>2006</v>
      </c>
      <c r="W8" s="21" t="s">
        <v>503</v>
      </c>
      <c r="X8" s="21" t="s">
        <v>209</v>
      </c>
      <c r="Y8" s="21">
        <v>1</v>
      </c>
      <c r="Z8" s="21" t="s">
        <v>210</v>
      </c>
      <c r="AA8" s="21">
        <v>1</v>
      </c>
      <c r="AB8" s="28">
        <v>1</v>
      </c>
      <c r="AC8" s="21">
        <v>0</v>
      </c>
      <c r="AD8" s="21">
        <v>1</v>
      </c>
      <c r="AE8" s="21">
        <v>1</v>
      </c>
      <c r="AF8" s="21">
        <v>1</v>
      </c>
      <c r="AG8" s="21">
        <v>1</v>
      </c>
      <c r="AH8" s="21">
        <v>1</v>
      </c>
      <c r="AI8" s="21">
        <v>1</v>
      </c>
      <c r="AJ8" s="20">
        <v>1</v>
      </c>
      <c r="AK8" s="28">
        <v>1</v>
      </c>
      <c r="AL8" s="21">
        <v>1</v>
      </c>
      <c r="AM8" s="21">
        <v>1</v>
      </c>
      <c r="AN8" s="21">
        <v>9</v>
      </c>
      <c r="AO8" s="21"/>
      <c r="AP8" s="28"/>
      <c r="AQ8" s="28"/>
    </row>
    <row r="9" spans="1:43" ht="28">
      <c r="A9" s="21">
        <v>62</v>
      </c>
      <c r="B9" s="21" t="s">
        <v>177</v>
      </c>
      <c r="C9" s="21" t="s">
        <v>211</v>
      </c>
      <c r="D9" s="21" t="s">
        <v>205</v>
      </c>
      <c r="E9" s="21">
        <v>2008</v>
      </c>
      <c r="F9" s="21" t="s">
        <v>212</v>
      </c>
      <c r="G9" s="21" t="s">
        <v>213</v>
      </c>
      <c r="H9" s="21" t="s">
        <v>416</v>
      </c>
      <c r="I9" s="21" t="s">
        <v>397</v>
      </c>
      <c r="J9" s="21" t="s">
        <v>42</v>
      </c>
      <c r="K9" s="21" t="s">
        <v>177</v>
      </c>
      <c r="L9" s="21" t="s">
        <v>358</v>
      </c>
      <c r="M9" s="21" t="s">
        <v>45</v>
      </c>
      <c r="N9" s="21" t="s">
        <v>78</v>
      </c>
      <c r="O9" s="21" t="s">
        <v>78</v>
      </c>
      <c r="P9" s="28" t="s">
        <v>94</v>
      </c>
      <c r="Q9" s="28" t="s">
        <v>56</v>
      </c>
      <c r="R9" s="28" t="s">
        <v>60</v>
      </c>
      <c r="S9" s="28" t="s">
        <v>83</v>
      </c>
      <c r="T9" s="28" t="s">
        <v>58</v>
      </c>
      <c r="U9" s="21" t="s">
        <v>48</v>
      </c>
      <c r="V9" s="21">
        <v>2007</v>
      </c>
      <c r="W9" s="21" t="s">
        <v>502</v>
      </c>
      <c r="X9" s="21" t="s">
        <v>215</v>
      </c>
      <c r="Y9" s="21">
        <v>1</v>
      </c>
      <c r="Z9" s="21" t="s">
        <v>216</v>
      </c>
      <c r="AA9" s="21">
        <v>1</v>
      </c>
      <c r="AB9" s="28">
        <v>1</v>
      </c>
      <c r="AC9" s="21">
        <v>0</v>
      </c>
      <c r="AD9" s="21">
        <v>1</v>
      </c>
      <c r="AE9" s="21">
        <v>1</v>
      </c>
      <c r="AF9" s="21">
        <v>1</v>
      </c>
      <c r="AG9" s="21">
        <v>0.5</v>
      </c>
      <c r="AH9" s="21">
        <v>1</v>
      </c>
      <c r="AI9" s="21">
        <v>1</v>
      </c>
      <c r="AJ9" s="20">
        <v>1</v>
      </c>
      <c r="AK9" s="28">
        <v>1</v>
      </c>
      <c r="AL9" s="21">
        <v>1</v>
      </c>
      <c r="AM9" s="21">
        <v>1</v>
      </c>
      <c r="AN9" s="21">
        <v>8.75</v>
      </c>
      <c r="AO9" s="21"/>
      <c r="AP9" s="28"/>
      <c r="AQ9" s="28"/>
    </row>
    <row r="10" spans="1:43" ht="28">
      <c r="A10" s="21">
        <v>69</v>
      </c>
      <c r="B10" s="21" t="s">
        <v>177</v>
      </c>
      <c r="C10" s="21" t="s">
        <v>501</v>
      </c>
      <c r="D10" s="21" t="s">
        <v>500</v>
      </c>
      <c r="E10" s="21">
        <v>2012</v>
      </c>
      <c r="F10" s="21" t="s">
        <v>499</v>
      </c>
      <c r="G10" s="21" t="s">
        <v>294</v>
      </c>
      <c r="H10" s="21" t="s">
        <v>398</v>
      </c>
      <c r="I10" s="21" t="s">
        <v>397</v>
      </c>
      <c r="J10" s="21" t="s">
        <v>42</v>
      </c>
      <c r="K10" s="21" t="s">
        <v>177</v>
      </c>
      <c r="L10" s="21" t="s">
        <v>358</v>
      </c>
      <c r="M10" s="21" t="s">
        <v>498</v>
      </c>
      <c r="N10" s="21" t="s">
        <v>68</v>
      </c>
      <c r="O10" s="21" t="s">
        <v>156</v>
      </c>
      <c r="P10" s="21"/>
      <c r="Q10" s="21"/>
      <c r="R10" s="21"/>
      <c r="S10" s="21"/>
      <c r="T10" s="21"/>
      <c r="U10" s="21" t="s">
        <v>294</v>
      </c>
      <c r="V10" s="21">
        <v>2005</v>
      </c>
      <c r="W10" s="21" t="s">
        <v>377</v>
      </c>
      <c r="X10" s="21" t="s">
        <v>497</v>
      </c>
      <c r="Y10" s="21">
        <v>1</v>
      </c>
      <c r="Z10" s="21" t="s">
        <v>496</v>
      </c>
      <c r="AA10" s="21">
        <v>1</v>
      </c>
      <c r="AB10" s="21">
        <v>1</v>
      </c>
      <c r="AC10" s="21">
        <v>1</v>
      </c>
      <c r="AD10" s="21">
        <v>1</v>
      </c>
      <c r="AE10" s="21">
        <v>1</v>
      </c>
      <c r="AF10" s="21">
        <v>1</v>
      </c>
      <c r="AG10" s="21">
        <v>0.5</v>
      </c>
      <c r="AH10" s="21">
        <v>1</v>
      </c>
      <c r="AI10" s="21">
        <v>1</v>
      </c>
      <c r="AJ10" s="20">
        <v>1</v>
      </c>
      <c r="AK10" s="21">
        <v>0</v>
      </c>
      <c r="AL10" s="21">
        <v>1</v>
      </c>
      <c r="AM10" s="21">
        <v>1</v>
      </c>
      <c r="AN10" s="21">
        <v>8.75</v>
      </c>
      <c r="AO10" s="21"/>
      <c r="AQ10" s="28"/>
    </row>
    <row r="11" spans="1:43" ht="42">
      <c r="A11" s="21">
        <v>74</v>
      </c>
      <c r="B11" s="21" t="s">
        <v>177</v>
      </c>
      <c r="C11" s="21" t="s">
        <v>242</v>
      </c>
      <c r="D11" s="21" t="s">
        <v>243</v>
      </c>
      <c r="E11" s="21">
        <v>2009</v>
      </c>
      <c r="F11" s="21" t="s">
        <v>244</v>
      </c>
      <c r="G11" s="21" t="s">
        <v>245</v>
      </c>
      <c r="H11" s="21" t="s">
        <v>441</v>
      </c>
      <c r="I11" s="21" t="s">
        <v>397</v>
      </c>
      <c r="J11" s="21" t="s">
        <v>42</v>
      </c>
      <c r="K11" s="21" t="s">
        <v>177</v>
      </c>
      <c r="L11" s="21" t="s">
        <v>358</v>
      </c>
      <c r="M11" s="21" t="s">
        <v>246</v>
      </c>
      <c r="N11" s="21" t="s">
        <v>68</v>
      </c>
      <c r="O11" s="21" t="s">
        <v>156</v>
      </c>
      <c r="P11" s="21" t="s">
        <v>55</v>
      </c>
      <c r="Q11" s="21" t="s">
        <v>72</v>
      </c>
      <c r="R11" s="21">
        <v>170</v>
      </c>
      <c r="S11" s="21" t="s">
        <v>83</v>
      </c>
      <c r="T11" s="21" t="s">
        <v>58</v>
      </c>
      <c r="U11" s="21" t="s">
        <v>48</v>
      </c>
      <c r="V11" s="21">
        <v>2006</v>
      </c>
      <c r="W11" s="21" t="s">
        <v>191</v>
      </c>
      <c r="X11" s="21" t="s">
        <v>248</v>
      </c>
      <c r="Y11" s="21">
        <v>0</v>
      </c>
      <c r="Z11" s="21"/>
      <c r="AA11" s="21">
        <v>1</v>
      </c>
      <c r="AB11" s="21">
        <v>1</v>
      </c>
      <c r="AC11" s="21">
        <v>1</v>
      </c>
      <c r="AD11" s="21">
        <v>1</v>
      </c>
      <c r="AE11" s="21">
        <v>1</v>
      </c>
      <c r="AF11" s="21">
        <v>1</v>
      </c>
      <c r="AG11" s="21">
        <v>1</v>
      </c>
      <c r="AH11" s="21">
        <v>1</v>
      </c>
      <c r="AI11" s="21">
        <v>1</v>
      </c>
      <c r="AJ11" s="20">
        <v>1</v>
      </c>
      <c r="AK11" s="21">
        <v>0</v>
      </c>
      <c r="AL11" s="21">
        <v>1</v>
      </c>
      <c r="AM11" s="21">
        <v>1</v>
      </c>
      <c r="AN11" s="21">
        <v>9</v>
      </c>
      <c r="AO11" s="21"/>
    </row>
    <row r="12" spans="1:43" ht="42">
      <c r="A12" s="21">
        <v>91</v>
      </c>
      <c r="B12" s="21" t="s">
        <v>177</v>
      </c>
      <c r="C12" s="21" t="s">
        <v>495</v>
      </c>
      <c r="D12" s="21" t="s">
        <v>494</v>
      </c>
      <c r="E12" s="21">
        <v>2006</v>
      </c>
      <c r="F12" s="21" t="s">
        <v>493</v>
      </c>
      <c r="G12" s="21" t="s">
        <v>446</v>
      </c>
      <c r="H12" s="21" t="s">
        <v>382</v>
      </c>
      <c r="I12" s="21" t="s">
        <v>381</v>
      </c>
      <c r="J12" s="21" t="s">
        <v>492</v>
      </c>
      <c r="K12" s="21" t="s">
        <v>177</v>
      </c>
      <c r="L12" s="21" t="s">
        <v>358</v>
      </c>
      <c r="M12" s="21" t="s">
        <v>222</v>
      </c>
      <c r="N12" s="21" t="s">
        <v>68</v>
      </c>
      <c r="O12" s="21" t="s">
        <v>297</v>
      </c>
      <c r="P12" s="21"/>
      <c r="Q12" s="21"/>
      <c r="R12" s="21"/>
      <c r="S12" s="21"/>
      <c r="T12" s="21"/>
      <c r="U12" s="21" t="s">
        <v>446</v>
      </c>
      <c r="V12" s="21">
        <v>2006</v>
      </c>
      <c r="W12" s="21" t="s">
        <v>491</v>
      </c>
      <c r="X12" s="21" t="s">
        <v>53</v>
      </c>
      <c r="Y12" s="21">
        <v>1</v>
      </c>
      <c r="Z12" s="21" t="s">
        <v>490</v>
      </c>
      <c r="AA12" s="21">
        <v>1</v>
      </c>
      <c r="AB12" s="21">
        <v>1</v>
      </c>
      <c r="AC12" s="19">
        <v>1</v>
      </c>
      <c r="AD12" s="19">
        <v>1</v>
      </c>
      <c r="AE12" s="19">
        <v>1</v>
      </c>
      <c r="AF12" s="19">
        <v>1</v>
      </c>
      <c r="AG12" s="21">
        <v>1</v>
      </c>
      <c r="AH12" s="19">
        <v>1</v>
      </c>
      <c r="AI12" s="21">
        <v>1</v>
      </c>
      <c r="AJ12" s="20">
        <v>1</v>
      </c>
      <c r="AK12" s="21">
        <v>1</v>
      </c>
      <c r="AL12" s="21">
        <v>1</v>
      </c>
      <c r="AM12" s="20">
        <v>1</v>
      </c>
      <c r="AN12" s="21">
        <v>10</v>
      </c>
      <c r="AO12" s="19"/>
    </row>
    <row r="13" spans="1:43" ht="28">
      <c r="A13" s="21">
        <v>93</v>
      </c>
      <c r="B13" s="21" t="s">
        <v>77</v>
      </c>
      <c r="C13" s="21" t="s">
        <v>291</v>
      </c>
      <c r="D13" s="21" t="s">
        <v>292</v>
      </c>
      <c r="E13" s="21">
        <v>2011</v>
      </c>
      <c r="F13" s="21" t="s">
        <v>293</v>
      </c>
      <c r="G13" s="21" t="s">
        <v>294</v>
      </c>
      <c r="H13" s="21" t="s">
        <v>398</v>
      </c>
      <c r="I13" s="21" t="s">
        <v>397</v>
      </c>
      <c r="J13" s="21" t="s">
        <v>295</v>
      </c>
      <c r="K13" s="21" t="s">
        <v>77</v>
      </c>
      <c r="L13" s="21" t="s">
        <v>358</v>
      </c>
      <c r="M13" s="21" t="s">
        <v>67</v>
      </c>
      <c r="N13" s="21" t="s">
        <v>296</v>
      </c>
      <c r="O13" s="21" t="s">
        <v>297</v>
      </c>
      <c r="P13" s="21" t="s">
        <v>300</v>
      </c>
      <c r="Q13" s="21" t="s">
        <v>301</v>
      </c>
      <c r="R13" s="21" t="s">
        <v>60</v>
      </c>
      <c r="S13" s="21" t="s">
        <v>83</v>
      </c>
      <c r="T13" s="21" t="s">
        <v>58</v>
      </c>
      <c r="U13" s="21" t="s">
        <v>294</v>
      </c>
      <c r="V13" s="21">
        <v>2005</v>
      </c>
      <c r="W13" s="21" t="s">
        <v>377</v>
      </c>
      <c r="X13" s="21" t="s">
        <v>53</v>
      </c>
      <c r="Y13" s="21">
        <v>1</v>
      </c>
      <c r="Z13" s="21"/>
      <c r="AA13" s="21">
        <v>1</v>
      </c>
      <c r="AB13" s="21">
        <v>1</v>
      </c>
      <c r="AC13" s="19">
        <v>1</v>
      </c>
      <c r="AD13" s="19">
        <v>1</v>
      </c>
      <c r="AE13" s="19">
        <v>1</v>
      </c>
      <c r="AF13" s="19">
        <v>1</v>
      </c>
      <c r="AG13" s="21">
        <v>1</v>
      </c>
      <c r="AH13" s="19">
        <v>1</v>
      </c>
      <c r="AI13" s="21">
        <v>1</v>
      </c>
      <c r="AJ13" s="20">
        <v>1</v>
      </c>
      <c r="AK13" s="21">
        <v>1</v>
      </c>
      <c r="AL13" s="21">
        <v>1</v>
      </c>
      <c r="AM13" s="20">
        <v>1</v>
      </c>
      <c r="AN13" s="21">
        <v>10</v>
      </c>
      <c r="AO13" s="19"/>
    </row>
    <row r="14" spans="1:43" ht="28">
      <c r="A14" s="21">
        <v>103</v>
      </c>
      <c r="B14" s="21" t="s">
        <v>463</v>
      </c>
      <c r="C14" s="21" t="s">
        <v>489</v>
      </c>
      <c r="D14" s="21" t="s">
        <v>482</v>
      </c>
      <c r="E14" s="21">
        <v>2009</v>
      </c>
      <c r="F14" s="21" t="s">
        <v>488</v>
      </c>
      <c r="G14" s="21" t="s">
        <v>478</v>
      </c>
      <c r="H14" s="21" t="s">
        <v>382</v>
      </c>
      <c r="I14" s="21" t="s">
        <v>381</v>
      </c>
      <c r="J14" s="21" t="s">
        <v>487</v>
      </c>
      <c r="K14" s="21" t="s">
        <v>463</v>
      </c>
      <c r="L14" s="21" t="s">
        <v>358</v>
      </c>
      <c r="M14" s="21" t="s">
        <v>486</v>
      </c>
      <c r="N14" s="21" t="s">
        <v>75</v>
      </c>
      <c r="O14" s="21" t="s">
        <v>297</v>
      </c>
      <c r="P14" s="21" t="s">
        <v>485</v>
      </c>
      <c r="Q14" s="21" t="s">
        <v>56</v>
      </c>
      <c r="R14" s="21">
        <v>102</v>
      </c>
      <c r="S14" s="21" t="s">
        <v>57</v>
      </c>
      <c r="T14" s="21" t="s">
        <v>95</v>
      </c>
      <c r="U14" s="21" t="s">
        <v>48</v>
      </c>
      <c r="V14" s="21">
        <v>2001</v>
      </c>
      <c r="W14" s="21" t="s">
        <v>484</v>
      </c>
      <c r="X14" s="21" t="s">
        <v>53</v>
      </c>
      <c r="Y14" s="21">
        <v>1</v>
      </c>
      <c r="Z14" s="15" t="s">
        <v>453</v>
      </c>
      <c r="AA14" s="21">
        <v>1</v>
      </c>
      <c r="AB14" s="21">
        <v>1</v>
      </c>
      <c r="AC14" s="19">
        <v>1</v>
      </c>
      <c r="AD14" s="19">
        <v>1</v>
      </c>
      <c r="AE14" s="19">
        <v>1</v>
      </c>
      <c r="AF14" s="19">
        <v>1</v>
      </c>
      <c r="AG14" s="21">
        <v>1</v>
      </c>
      <c r="AH14" s="19">
        <v>1</v>
      </c>
      <c r="AI14" s="21">
        <v>1</v>
      </c>
      <c r="AJ14" s="20">
        <v>1</v>
      </c>
      <c r="AK14" s="21">
        <v>0</v>
      </c>
      <c r="AL14" s="21">
        <v>1</v>
      </c>
      <c r="AM14" s="20">
        <v>1</v>
      </c>
      <c r="AN14" s="21">
        <v>9</v>
      </c>
      <c r="AO14" s="19"/>
    </row>
    <row r="15" spans="1:43" ht="28">
      <c r="A15" s="21">
        <v>104</v>
      </c>
      <c r="B15" s="21" t="s">
        <v>177</v>
      </c>
      <c r="C15" s="21" t="s">
        <v>483</v>
      </c>
      <c r="D15" s="21" t="s">
        <v>482</v>
      </c>
      <c r="E15" s="21">
        <v>2011</v>
      </c>
      <c r="F15" s="21" t="s">
        <v>481</v>
      </c>
      <c r="G15" s="21" t="s">
        <v>478</v>
      </c>
      <c r="H15" s="21" t="s">
        <v>382</v>
      </c>
      <c r="I15" s="21" t="s">
        <v>381</v>
      </c>
      <c r="J15" s="21" t="s">
        <v>480</v>
      </c>
      <c r="K15" s="21" t="s">
        <v>177</v>
      </c>
      <c r="L15" s="21" t="s">
        <v>358</v>
      </c>
      <c r="M15" s="21" t="s">
        <v>479</v>
      </c>
      <c r="N15" s="21" t="s">
        <v>75</v>
      </c>
      <c r="O15" s="21" t="s">
        <v>69</v>
      </c>
      <c r="P15" s="21" t="s">
        <v>300</v>
      </c>
      <c r="Q15" s="21" t="s">
        <v>56</v>
      </c>
      <c r="R15" s="21" t="s">
        <v>60</v>
      </c>
      <c r="S15" s="21" t="s">
        <v>83</v>
      </c>
      <c r="T15" s="21" t="s">
        <v>58</v>
      </c>
      <c r="U15" s="21" t="s">
        <v>478</v>
      </c>
      <c r="V15" s="21">
        <v>2003</v>
      </c>
      <c r="W15" s="21" t="s">
        <v>377</v>
      </c>
      <c r="X15" s="21" t="s">
        <v>53</v>
      </c>
      <c r="Y15" s="21">
        <v>1</v>
      </c>
      <c r="Z15" s="21" t="s">
        <v>477</v>
      </c>
      <c r="AA15" s="21">
        <v>1</v>
      </c>
      <c r="AB15" s="21">
        <v>1</v>
      </c>
      <c r="AC15" s="19">
        <v>1</v>
      </c>
      <c r="AD15" s="19">
        <v>1</v>
      </c>
      <c r="AE15" s="19">
        <v>1</v>
      </c>
      <c r="AF15" s="19">
        <v>1</v>
      </c>
      <c r="AG15" s="21">
        <v>1</v>
      </c>
      <c r="AH15" s="19">
        <v>1</v>
      </c>
      <c r="AI15" s="21">
        <v>1</v>
      </c>
      <c r="AJ15" s="20">
        <v>1</v>
      </c>
      <c r="AK15" s="21">
        <v>1</v>
      </c>
      <c r="AL15" s="21">
        <v>1</v>
      </c>
      <c r="AM15" s="20">
        <v>1</v>
      </c>
      <c r="AN15" s="21">
        <v>10</v>
      </c>
      <c r="AO15" s="19"/>
    </row>
    <row r="16" spans="1:43" ht="28">
      <c r="A16" s="21">
        <v>106</v>
      </c>
      <c r="B16" s="21" t="s">
        <v>177</v>
      </c>
      <c r="C16" s="21" t="s">
        <v>476</v>
      </c>
      <c r="D16" s="21" t="s">
        <v>335</v>
      </c>
      <c r="E16" s="21">
        <v>2010</v>
      </c>
      <c r="F16" s="21" t="s">
        <v>87</v>
      </c>
      <c r="G16" s="21" t="s">
        <v>446</v>
      </c>
      <c r="H16" s="21" t="s">
        <v>382</v>
      </c>
      <c r="I16" s="21" t="s">
        <v>381</v>
      </c>
      <c r="J16" s="21" t="s">
        <v>475</v>
      </c>
      <c r="K16" s="21" t="s">
        <v>177</v>
      </c>
      <c r="L16" s="21" t="s">
        <v>358</v>
      </c>
      <c r="M16" s="21" t="s">
        <v>474</v>
      </c>
      <c r="N16" s="21" t="s">
        <v>68</v>
      </c>
      <c r="O16" s="21" t="s">
        <v>297</v>
      </c>
      <c r="P16" s="21" t="s">
        <v>300</v>
      </c>
      <c r="Q16" s="21" t="s">
        <v>72</v>
      </c>
      <c r="R16" s="21" t="s">
        <v>60</v>
      </c>
      <c r="S16" s="21" t="s">
        <v>473</v>
      </c>
      <c r="T16" s="21" t="s">
        <v>95</v>
      </c>
      <c r="U16" s="21" t="s">
        <v>339</v>
      </c>
      <c r="V16" s="21">
        <v>2003</v>
      </c>
      <c r="W16" s="21" t="s">
        <v>191</v>
      </c>
      <c r="X16" s="21" t="s">
        <v>53</v>
      </c>
      <c r="Y16" s="21">
        <v>1</v>
      </c>
      <c r="Z16" s="21" t="s">
        <v>472</v>
      </c>
      <c r="AA16" s="21">
        <v>1</v>
      </c>
      <c r="AB16" s="21">
        <v>1</v>
      </c>
      <c r="AC16" s="19">
        <v>0</v>
      </c>
      <c r="AD16" s="19">
        <v>1</v>
      </c>
      <c r="AE16" s="19">
        <v>1</v>
      </c>
      <c r="AF16" s="19">
        <v>1</v>
      </c>
      <c r="AG16" s="21">
        <v>1</v>
      </c>
      <c r="AH16" s="19">
        <v>1</v>
      </c>
      <c r="AI16" s="21">
        <v>1</v>
      </c>
      <c r="AJ16" s="20">
        <v>1</v>
      </c>
      <c r="AK16" s="21">
        <v>1</v>
      </c>
      <c r="AL16" s="21">
        <v>1</v>
      </c>
      <c r="AM16" s="20">
        <v>1</v>
      </c>
      <c r="AN16" s="21">
        <v>9</v>
      </c>
      <c r="AO16" s="19"/>
    </row>
    <row r="17" spans="1:41" ht="42">
      <c r="A17" s="21">
        <v>107</v>
      </c>
      <c r="B17" s="21" t="s">
        <v>238</v>
      </c>
      <c r="C17" s="21" t="s">
        <v>471</v>
      </c>
      <c r="D17" s="21" t="s">
        <v>470</v>
      </c>
      <c r="E17" s="21">
        <v>2013</v>
      </c>
      <c r="F17" s="21" t="s">
        <v>469</v>
      </c>
      <c r="G17" s="21" t="s">
        <v>468</v>
      </c>
      <c r="H17" s="21" t="s">
        <v>382</v>
      </c>
      <c r="I17" s="21" t="s">
        <v>381</v>
      </c>
      <c r="J17" s="21" t="s">
        <v>467</v>
      </c>
      <c r="K17" s="21" t="s">
        <v>238</v>
      </c>
      <c r="L17" s="21" t="s">
        <v>358</v>
      </c>
      <c r="M17" s="21" t="s">
        <v>466</v>
      </c>
      <c r="N17" s="21" t="s">
        <v>75</v>
      </c>
      <c r="O17" s="21" t="s">
        <v>297</v>
      </c>
      <c r="P17" s="21" t="s">
        <v>55</v>
      </c>
      <c r="Q17" s="21" t="s">
        <v>56</v>
      </c>
      <c r="R17" s="21">
        <v>308</v>
      </c>
      <c r="S17" s="21" t="s">
        <v>57</v>
      </c>
      <c r="T17" s="21" t="s">
        <v>95</v>
      </c>
      <c r="U17" s="21" t="s">
        <v>440</v>
      </c>
      <c r="V17" s="21">
        <v>2010</v>
      </c>
      <c r="W17" s="21" t="s">
        <v>465</v>
      </c>
      <c r="X17" s="21" t="s">
        <v>53</v>
      </c>
      <c r="Y17" s="21">
        <v>0</v>
      </c>
      <c r="Z17" s="21" t="s">
        <v>464</v>
      </c>
      <c r="AA17" s="21">
        <v>1</v>
      </c>
      <c r="AB17" s="21">
        <v>1</v>
      </c>
      <c r="AC17" s="19">
        <v>0</v>
      </c>
      <c r="AD17" s="19">
        <v>1</v>
      </c>
      <c r="AE17" s="19">
        <v>1</v>
      </c>
      <c r="AF17" s="19">
        <v>1</v>
      </c>
      <c r="AG17" s="21">
        <v>0.5</v>
      </c>
      <c r="AH17" s="19">
        <v>1</v>
      </c>
      <c r="AI17" s="21">
        <v>1</v>
      </c>
      <c r="AJ17" s="20">
        <v>1</v>
      </c>
      <c r="AK17" s="21">
        <v>0</v>
      </c>
      <c r="AL17" s="21">
        <v>0</v>
      </c>
      <c r="AM17" s="20">
        <v>1</v>
      </c>
      <c r="AN17" s="21">
        <v>6.75</v>
      </c>
      <c r="AO17" s="19"/>
    </row>
    <row r="18" spans="1:41" ht="56">
      <c r="A18" s="21">
        <v>109</v>
      </c>
      <c r="B18" s="21" t="s">
        <v>463</v>
      </c>
      <c r="C18" s="21" t="s">
        <v>462</v>
      </c>
      <c r="D18" s="21" t="s">
        <v>461</v>
      </c>
      <c r="E18" s="21">
        <v>2011</v>
      </c>
      <c r="F18" s="21" t="s">
        <v>460</v>
      </c>
      <c r="G18" s="21" t="s">
        <v>459</v>
      </c>
      <c r="H18" s="21" t="s">
        <v>398</v>
      </c>
      <c r="I18" s="21" t="s">
        <v>381</v>
      </c>
      <c r="J18" s="21" t="s">
        <v>458</v>
      </c>
      <c r="K18" s="21" t="s">
        <v>457</v>
      </c>
      <c r="L18" s="21" t="s">
        <v>358</v>
      </c>
      <c r="M18" s="21" t="s">
        <v>456</v>
      </c>
      <c r="N18" s="21" t="s">
        <v>75</v>
      </c>
      <c r="O18" s="21" t="s">
        <v>297</v>
      </c>
      <c r="P18" s="21" t="s">
        <v>55</v>
      </c>
      <c r="Q18" s="21" t="s">
        <v>56</v>
      </c>
      <c r="R18" s="21">
        <v>130</v>
      </c>
      <c r="S18" s="21" t="s">
        <v>57</v>
      </c>
      <c r="T18" s="21" t="s">
        <v>58</v>
      </c>
      <c r="U18" s="21" t="s">
        <v>455</v>
      </c>
      <c r="V18" s="21">
        <v>2001</v>
      </c>
      <c r="W18" s="21" t="s">
        <v>454</v>
      </c>
      <c r="X18" s="21" t="s">
        <v>53</v>
      </c>
      <c r="Y18" s="21">
        <v>1</v>
      </c>
      <c r="Z18" s="21" t="s">
        <v>453</v>
      </c>
      <c r="AA18" s="21">
        <v>1</v>
      </c>
      <c r="AB18" s="21">
        <v>1</v>
      </c>
      <c r="AC18" s="19">
        <v>1</v>
      </c>
      <c r="AD18" s="19">
        <v>1</v>
      </c>
      <c r="AE18" s="19">
        <v>1</v>
      </c>
      <c r="AF18" s="19">
        <v>0</v>
      </c>
      <c r="AG18" s="21">
        <v>0</v>
      </c>
      <c r="AH18" s="19">
        <v>1</v>
      </c>
      <c r="AI18" s="21">
        <v>1</v>
      </c>
      <c r="AJ18" s="20">
        <v>1</v>
      </c>
      <c r="AK18" s="21">
        <v>1</v>
      </c>
      <c r="AL18" s="21">
        <v>1</v>
      </c>
      <c r="AM18" s="20">
        <v>1</v>
      </c>
      <c r="AN18" s="21">
        <v>9</v>
      </c>
      <c r="AO18" s="19"/>
    </row>
    <row r="19" spans="1:41" ht="42">
      <c r="A19" s="21">
        <v>119</v>
      </c>
      <c r="B19" s="21" t="s">
        <v>313</v>
      </c>
      <c r="C19" s="21" t="s">
        <v>309</v>
      </c>
      <c r="D19" s="21" t="s">
        <v>310</v>
      </c>
      <c r="E19" s="21">
        <v>2009</v>
      </c>
      <c r="F19" s="21" t="s">
        <v>311</v>
      </c>
      <c r="G19" s="21" t="s">
        <v>113</v>
      </c>
      <c r="H19" s="21" t="s">
        <v>416</v>
      </c>
      <c r="I19" s="21" t="s">
        <v>397</v>
      </c>
      <c r="J19" s="21" t="s">
        <v>312</v>
      </c>
      <c r="K19" s="21" t="s">
        <v>313</v>
      </c>
      <c r="L19" s="21" t="s">
        <v>358</v>
      </c>
      <c r="M19" s="21" t="s">
        <v>315</v>
      </c>
      <c r="N19" s="21" t="s">
        <v>114</v>
      </c>
      <c r="O19" s="21" t="s">
        <v>69</v>
      </c>
      <c r="P19" s="21" t="s">
        <v>55</v>
      </c>
      <c r="Q19" s="21" t="s">
        <v>72</v>
      </c>
      <c r="R19" s="21">
        <v>89</v>
      </c>
      <c r="S19" s="21" t="s">
        <v>83</v>
      </c>
      <c r="T19" s="21" t="s">
        <v>58</v>
      </c>
      <c r="U19" s="21" t="s">
        <v>113</v>
      </c>
      <c r="V19" s="21">
        <v>2005</v>
      </c>
      <c r="W19" s="21" t="s">
        <v>316</v>
      </c>
      <c r="X19" s="21" t="s">
        <v>318</v>
      </c>
      <c r="Y19" s="21">
        <v>1</v>
      </c>
      <c r="Z19" s="21" t="s">
        <v>452</v>
      </c>
      <c r="AA19" s="21">
        <v>1</v>
      </c>
      <c r="AB19" s="21">
        <v>1</v>
      </c>
      <c r="AC19" s="19">
        <v>0</v>
      </c>
      <c r="AD19" s="19">
        <v>1</v>
      </c>
      <c r="AE19" s="19">
        <v>1</v>
      </c>
      <c r="AF19" s="19">
        <v>1</v>
      </c>
      <c r="AG19" s="21">
        <v>1</v>
      </c>
      <c r="AH19" s="19">
        <v>1</v>
      </c>
      <c r="AI19" s="21">
        <v>1</v>
      </c>
      <c r="AJ19" s="20">
        <v>1</v>
      </c>
      <c r="AK19" s="21">
        <v>1</v>
      </c>
      <c r="AL19" s="21">
        <v>1</v>
      </c>
      <c r="AM19" s="20">
        <v>1</v>
      </c>
      <c r="AN19" s="21">
        <v>9</v>
      </c>
      <c r="AO19" s="19"/>
    </row>
    <row r="20" spans="1:41" ht="42">
      <c r="A20" s="21">
        <v>126</v>
      </c>
      <c r="B20" s="21" t="s">
        <v>177</v>
      </c>
      <c r="C20" s="21" t="s">
        <v>451</v>
      </c>
      <c r="D20" s="21" t="s">
        <v>450</v>
      </c>
      <c r="E20" s="21">
        <v>2010</v>
      </c>
      <c r="F20" s="21" t="s">
        <v>449</v>
      </c>
      <c r="G20" s="21" t="s">
        <v>446</v>
      </c>
      <c r="H20" s="21" t="s">
        <v>382</v>
      </c>
      <c r="I20" s="21" t="s">
        <v>381</v>
      </c>
      <c r="J20" s="21" t="s">
        <v>448</v>
      </c>
      <c r="K20" s="21" t="s">
        <v>177</v>
      </c>
      <c r="L20" s="21" t="s">
        <v>358</v>
      </c>
      <c r="M20" s="21" t="s">
        <v>447</v>
      </c>
      <c r="N20" s="21" t="s">
        <v>324</v>
      </c>
      <c r="O20" s="21"/>
      <c r="P20" s="21"/>
      <c r="Q20" s="21"/>
      <c r="R20" s="21"/>
      <c r="S20" s="21"/>
      <c r="T20" s="21"/>
      <c r="U20" s="21" t="s">
        <v>446</v>
      </c>
      <c r="V20" s="21"/>
      <c r="W20" s="21" t="s">
        <v>445</v>
      </c>
      <c r="X20" s="21"/>
      <c r="Y20" s="21"/>
      <c r="Z20" s="21" t="s">
        <v>444</v>
      </c>
      <c r="AA20" s="21">
        <v>1</v>
      </c>
      <c r="AB20" s="21">
        <v>1</v>
      </c>
      <c r="AC20" s="19">
        <v>1</v>
      </c>
      <c r="AD20" s="19">
        <v>1</v>
      </c>
      <c r="AE20" s="19">
        <v>1</v>
      </c>
      <c r="AF20" s="19">
        <v>1</v>
      </c>
      <c r="AG20" s="21">
        <v>1</v>
      </c>
      <c r="AH20" s="19">
        <v>1</v>
      </c>
      <c r="AI20" s="21">
        <v>0</v>
      </c>
      <c r="AJ20" s="20">
        <v>0</v>
      </c>
      <c r="AK20" s="21">
        <v>0</v>
      </c>
      <c r="AL20" s="21">
        <v>0</v>
      </c>
      <c r="AM20" s="20">
        <v>1</v>
      </c>
      <c r="AN20" s="21">
        <v>7</v>
      </c>
      <c r="AO20" s="19"/>
    </row>
    <row r="21" spans="1:41" ht="42">
      <c r="A21" s="21">
        <v>129</v>
      </c>
      <c r="B21" s="21" t="s">
        <v>177</v>
      </c>
      <c r="C21" s="21" t="s">
        <v>443</v>
      </c>
      <c r="D21" s="21" t="s">
        <v>335</v>
      </c>
      <c r="E21" s="21">
        <v>2008</v>
      </c>
      <c r="F21" s="21" t="s">
        <v>148</v>
      </c>
      <c r="G21" s="21" t="s">
        <v>336</v>
      </c>
      <c r="H21" s="21" t="s">
        <v>424</v>
      </c>
      <c r="I21" s="21" t="s">
        <v>423</v>
      </c>
      <c r="J21" s="21" t="s">
        <v>337</v>
      </c>
      <c r="K21" s="21" t="s">
        <v>177</v>
      </c>
      <c r="L21" s="21" t="s">
        <v>358</v>
      </c>
      <c r="M21" s="21" t="s">
        <v>338</v>
      </c>
      <c r="N21" s="21" t="s">
        <v>68</v>
      </c>
      <c r="O21" s="21" t="s">
        <v>297</v>
      </c>
      <c r="P21" s="21" t="s">
        <v>94</v>
      </c>
      <c r="Q21" s="21" t="s">
        <v>56</v>
      </c>
      <c r="R21" s="21" t="s">
        <v>60</v>
      </c>
      <c r="S21" s="21" t="s">
        <v>83</v>
      </c>
      <c r="T21" s="21" t="s">
        <v>58</v>
      </c>
      <c r="U21" s="21" t="s">
        <v>339</v>
      </c>
      <c r="V21" s="21">
        <v>2003</v>
      </c>
      <c r="W21" s="21" t="s">
        <v>191</v>
      </c>
      <c r="X21" s="21" t="s">
        <v>341</v>
      </c>
      <c r="Y21" s="21">
        <v>1</v>
      </c>
      <c r="Z21" s="21"/>
      <c r="AA21" s="21">
        <v>1</v>
      </c>
      <c r="AB21" s="21">
        <v>1</v>
      </c>
      <c r="AC21" s="19">
        <v>1</v>
      </c>
      <c r="AD21" s="19">
        <v>1</v>
      </c>
      <c r="AE21" s="19">
        <v>1</v>
      </c>
      <c r="AF21" s="19">
        <v>1</v>
      </c>
      <c r="AG21" s="21">
        <v>0.5</v>
      </c>
      <c r="AH21" s="19">
        <v>1</v>
      </c>
      <c r="AI21" s="21">
        <v>1</v>
      </c>
      <c r="AJ21" s="20">
        <v>1</v>
      </c>
      <c r="AK21" s="21">
        <v>1</v>
      </c>
      <c r="AL21" s="21">
        <v>1</v>
      </c>
      <c r="AM21" s="20">
        <v>1</v>
      </c>
      <c r="AN21" s="21">
        <v>9.75</v>
      </c>
      <c r="AO21" s="19"/>
    </row>
    <row r="22" spans="1:41" ht="28">
      <c r="A22" s="19">
        <v>1</v>
      </c>
      <c r="B22" s="21"/>
      <c r="C22" s="21" t="s">
        <v>38</v>
      </c>
      <c r="D22" s="21" t="s">
        <v>39</v>
      </c>
      <c r="E22" s="21">
        <v>2007</v>
      </c>
      <c r="F22" s="21" t="s">
        <v>40</v>
      </c>
      <c r="G22" s="21" t="s">
        <v>41</v>
      </c>
      <c r="H22" s="21" t="s">
        <v>416</v>
      </c>
      <c r="I22" s="21" t="s">
        <v>397</v>
      </c>
      <c r="J22" s="21" t="s">
        <v>42</v>
      </c>
      <c r="K22" s="21" t="s">
        <v>43</v>
      </c>
      <c r="L22" s="21" t="s">
        <v>44</v>
      </c>
      <c r="M22" s="21" t="s">
        <v>45</v>
      </c>
      <c r="N22" s="21" t="s">
        <v>46</v>
      </c>
      <c r="O22" s="21" t="s">
        <v>47</v>
      </c>
      <c r="P22" s="21" t="s">
        <v>55</v>
      </c>
      <c r="Q22" s="21" t="s">
        <v>56</v>
      </c>
      <c r="R22" s="21">
        <v>125</v>
      </c>
      <c r="S22" s="21" t="s">
        <v>57</v>
      </c>
      <c r="T22" s="21" t="s">
        <v>58</v>
      </c>
      <c r="U22" s="21" t="s">
        <v>48</v>
      </c>
      <c r="V22" s="21">
        <v>2001</v>
      </c>
      <c r="W22" s="21" t="s">
        <v>50</v>
      </c>
      <c r="X22" s="21" t="s">
        <v>52</v>
      </c>
      <c r="Y22" s="21">
        <v>0</v>
      </c>
      <c r="Z22" s="21" t="s">
        <v>54</v>
      </c>
      <c r="AA22" s="22"/>
      <c r="AB22" s="22"/>
      <c r="AC22" s="22"/>
      <c r="AD22" s="22"/>
      <c r="AE22" s="22"/>
      <c r="AF22" s="22"/>
      <c r="AG22" s="22"/>
      <c r="AH22" s="22"/>
      <c r="AI22" s="22"/>
      <c r="AJ22" s="23"/>
      <c r="AK22" s="22"/>
      <c r="AL22" s="22"/>
      <c r="AM22" s="22"/>
      <c r="AN22" s="22"/>
      <c r="AO22" s="22"/>
    </row>
    <row r="23" spans="1:41" ht="42">
      <c r="A23" s="19">
        <v>21</v>
      </c>
      <c r="B23" s="21"/>
      <c r="C23" s="21" t="s">
        <v>119</v>
      </c>
      <c r="D23" s="21" t="s">
        <v>120</v>
      </c>
      <c r="E23" s="21">
        <v>2006</v>
      </c>
      <c r="F23" s="21" t="s">
        <v>121</v>
      </c>
      <c r="G23" s="21" t="s">
        <v>122</v>
      </c>
      <c r="H23" s="21" t="s">
        <v>441</v>
      </c>
      <c r="I23" s="21" t="s">
        <v>397</v>
      </c>
      <c r="J23" s="21" t="s">
        <v>42</v>
      </c>
      <c r="K23" s="21" t="s">
        <v>104</v>
      </c>
      <c r="L23" s="21" t="s">
        <v>44</v>
      </c>
      <c r="M23" s="21" t="s">
        <v>45</v>
      </c>
      <c r="N23" s="21" t="s">
        <v>68</v>
      </c>
      <c r="O23" s="21" t="s">
        <v>69</v>
      </c>
      <c r="P23" s="28" t="s">
        <v>55</v>
      </c>
      <c r="Q23" s="28" t="s">
        <v>72</v>
      </c>
      <c r="R23" s="21">
        <v>44</v>
      </c>
      <c r="S23" s="28" t="s">
        <v>57</v>
      </c>
      <c r="T23" s="28" t="s">
        <v>58</v>
      </c>
      <c r="U23" s="21" t="s">
        <v>440</v>
      </c>
      <c r="V23" s="21">
        <v>2003</v>
      </c>
      <c r="W23" s="21" t="s">
        <v>124</v>
      </c>
      <c r="X23" s="21" t="s">
        <v>126</v>
      </c>
      <c r="Y23" s="21">
        <v>0</v>
      </c>
      <c r="Z23" s="21" t="s">
        <v>127</v>
      </c>
      <c r="AA23" s="22"/>
      <c r="AB23" s="27"/>
      <c r="AC23" s="22"/>
      <c r="AD23" s="22"/>
      <c r="AE23" s="22"/>
      <c r="AF23" s="22"/>
      <c r="AG23" s="22"/>
      <c r="AH23" s="22"/>
      <c r="AI23" s="27"/>
      <c r="AJ23" s="23"/>
      <c r="AK23" s="27"/>
      <c r="AL23" s="22"/>
      <c r="AM23" s="22"/>
      <c r="AN23" s="22"/>
      <c r="AO23" s="22"/>
    </row>
    <row r="24" spans="1:41" ht="56">
      <c r="A24" s="19">
        <v>25</v>
      </c>
      <c r="B24" s="21"/>
      <c r="C24" s="21" t="s">
        <v>128</v>
      </c>
      <c r="D24" s="21" t="s">
        <v>129</v>
      </c>
      <c r="E24" s="21">
        <v>2008</v>
      </c>
      <c r="F24" s="21" t="s">
        <v>103</v>
      </c>
      <c r="G24" s="21" t="s">
        <v>130</v>
      </c>
      <c r="H24" s="21" t="s">
        <v>398</v>
      </c>
      <c r="I24" s="21" t="s">
        <v>397</v>
      </c>
      <c r="J24" s="21" t="s">
        <v>76</v>
      </c>
      <c r="K24" s="21" t="s">
        <v>104</v>
      </c>
      <c r="L24" s="21" t="s">
        <v>44</v>
      </c>
      <c r="M24" s="21" t="s">
        <v>131</v>
      </c>
      <c r="N24" s="21" t="s">
        <v>68</v>
      </c>
      <c r="O24" s="21" t="s">
        <v>132</v>
      </c>
      <c r="P24" s="28" t="s">
        <v>55</v>
      </c>
      <c r="Q24" s="28" t="s">
        <v>72</v>
      </c>
      <c r="R24" s="21">
        <v>150</v>
      </c>
      <c r="S24" s="28" t="s">
        <v>57</v>
      </c>
      <c r="T24" s="28" t="s">
        <v>58</v>
      </c>
      <c r="U24" s="21" t="s">
        <v>130</v>
      </c>
      <c r="V24" s="21">
        <v>2004</v>
      </c>
      <c r="W24" s="21" t="s">
        <v>134</v>
      </c>
      <c r="X24" s="21" t="s">
        <v>135</v>
      </c>
      <c r="Y24" s="21">
        <v>0</v>
      </c>
      <c r="Z24" s="21" t="s">
        <v>136</v>
      </c>
      <c r="AA24" s="22"/>
      <c r="AB24" s="27"/>
      <c r="AC24" s="22"/>
      <c r="AD24" s="22"/>
      <c r="AE24" s="22"/>
      <c r="AF24" s="22"/>
      <c r="AG24" s="22"/>
      <c r="AH24" s="22"/>
      <c r="AI24" s="27"/>
      <c r="AJ24" s="23"/>
      <c r="AK24" s="27"/>
      <c r="AL24" s="22"/>
      <c r="AM24" s="22"/>
      <c r="AN24" s="22"/>
      <c r="AO24" s="22"/>
    </row>
    <row r="25" spans="1:41" s="29" customFormat="1" ht="42">
      <c r="A25" s="19">
        <v>26</v>
      </c>
      <c r="B25" s="21"/>
      <c r="C25" s="21" t="s">
        <v>442</v>
      </c>
      <c r="D25" s="21" t="s">
        <v>120</v>
      </c>
      <c r="E25" s="21">
        <v>2008</v>
      </c>
      <c r="F25" s="21" t="s">
        <v>121</v>
      </c>
      <c r="G25" s="21" t="s">
        <v>122</v>
      </c>
      <c r="H25" s="21" t="s">
        <v>441</v>
      </c>
      <c r="I25" s="21" t="s">
        <v>397</v>
      </c>
      <c r="J25" s="21" t="s">
        <v>42</v>
      </c>
      <c r="K25" s="21" t="s">
        <v>104</v>
      </c>
      <c r="L25" s="21" t="s">
        <v>44</v>
      </c>
      <c r="M25" s="21" t="s">
        <v>45</v>
      </c>
      <c r="N25" s="21" t="s">
        <v>68</v>
      </c>
      <c r="O25" s="21" t="s">
        <v>69</v>
      </c>
      <c r="P25" s="28" t="s">
        <v>55</v>
      </c>
      <c r="Q25" s="28" t="s">
        <v>72</v>
      </c>
      <c r="R25" s="21">
        <v>146</v>
      </c>
      <c r="S25" s="28" t="s">
        <v>57</v>
      </c>
      <c r="T25" s="28" t="s">
        <v>58</v>
      </c>
      <c r="U25" s="21" t="s">
        <v>440</v>
      </c>
      <c r="V25" s="21">
        <v>2006</v>
      </c>
      <c r="W25" s="21" t="s">
        <v>191</v>
      </c>
      <c r="X25" s="21" t="s">
        <v>439</v>
      </c>
      <c r="Y25" s="21">
        <v>0</v>
      </c>
      <c r="Z25" s="21" t="s">
        <v>438</v>
      </c>
      <c r="AA25" s="22"/>
      <c r="AB25" s="27"/>
      <c r="AC25" s="22"/>
      <c r="AD25" s="22"/>
      <c r="AE25" s="22"/>
      <c r="AF25" s="22"/>
      <c r="AG25" s="22"/>
      <c r="AH25" s="22"/>
      <c r="AI25" s="27"/>
      <c r="AJ25" s="23"/>
      <c r="AK25" s="27"/>
      <c r="AL25" s="22"/>
      <c r="AM25" s="22"/>
      <c r="AN25" s="22"/>
      <c r="AO25" s="22"/>
    </row>
    <row r="26" spans="1:41" s="18" customFormat="1" ht="42">
      <c r="A26" s="19">
        <v>32</v>
      </c>
      <c r="B26" s="21"/>
      <c r="C26" s="21" t="s">
        <v>437</v>
      </c>
      <c r="D26" s="21" t="s">
        <v>436</v>
      </c>
      <c r="E26" s="21">
        <v>2004</v>
      </c>
      <c r="F26" s="21" t="s">
        <v>148</v>
      </c>
      <c r="G26" s="21" t="s">
        <v>435</v>
      </c>
      <c r="H26" s="21" t="s">
        <v>361</v>
      </c>
      <c r="I26" s="21" t="s">
        <v>360</v>
      </c>
      <c r="J26" s="21" t="s">
        <v>42</v>
      </c>
      <c r="K26" s="21" t="s">
        <v>177</v>
      </c>
      <c r="L26" s="21" t="s">
        <v>44</v>
      </c>
      <c r="M26" s="21" t="s">
        <v>45</v>
      </c>
      <c r="N26" s="21" t="s">
        <v>68</v>
      </c>
      <c r="O26" s="21" t="s">
        <v>223</v>
      </c>
      <c r="P26" s="21"/>
      <c r="Q26" s="21"/>
      <c r="R26" s="21">
        <v>200</v>
      </c>
      <c r="S26" s="21"/>
      <c r="T26" s="21"/>
      <c r="U26" s="21" t="s">
        <v>48</v>
      </c>
      <c r="V26" s="21">
        <v>2000</v>
      </c>
      <c r="W26" s="21" t="s">
        <v>50</v>
      </c>
      <c r="X26" s="21" t="s">
        <v>434</v>
      </c>
      <c r="Y26" s="21">
        <v>0</v>
      </c>
      <c r="Z26" s="21" t="s">
        <v>433</v>
      </c>
      <c r="AA26" s="22"/>
      <c r="AB26" s="22"/>
      <c r="AC26" s="22"/>
      <c r="AD26" s="22"/>
      <c r="AE26" s="22"/>
      <c r="AF26" s="22"/>
      <c r="AG26" s="22"/>
      <c r="AH26" s="22"/>
      <c r="AI26" s="27"/>
      <c r="AJ26" s="23"/>
      <c r="AK26" s="27"/>
      <c r="AL26" s="22"/>
      <c r="AM26" s="22"/>
      <c r="AN26" s="22"/>
      <c r="AO26" s="22"/>
    </row>
    <row r="27" spans="1:41" s="17" customFormat="1" ht="28">
      <c r="A27" s="19">
        <v>36</v>
      </c>
      <c r="B27" s="21"/>
      <c r="C27" s="21" t="s">
        <v>153</v>
      </c>
      <c r="D27" s="21" t="s">
        <v>154</v>
      </c>
      <c r="E27" s="21">
        <v>2005</v>
      </c>
      <c r="F27" s="21" t="s">
        <v>155</v>
      </c>
      <c r="G27" s="21" t="s">
        <v>64</v>
      </c>
      <c r="H27" s="21" t="s">
        <v>361</v>
      </c>
      <c r="I27" s="21" t="s">
        <v>360</v>
      </c>
      <c r="J27" s="21" t="s">
        <v>42</v>
      </c>
      <c r="K27" s="21" t="s">
        <v>77</v>
      </c>
      <c r="L27" s="21" t="s">
        <v>44</v>
      </c>
      <c r="M27" s="21" t="s">
        <v>45</v>
      </c>
      <c r="N27" s="21" t="s">
        <v>114</v>
      </c>
      <c r="O27" s="21" t="s">
        <v>156</v>
      </c>
      <c r="P27" s="28" t="s">
        <v>55</v>
      </c>
      <c r="Q27" s="28" t="s">
        <v>72</v>
      </c>
      <c r="R27" s="21">
        <v>50</v>
      </c>
      <c r="S27" s="28" t="s">
        <v>57</v>
      </c>
      <c r="T27" s="28" t="s">
        <v>58</v>
      </c>
      <c r="U27" s="21" t="s">
        <v>64</v>
      </c>
      <c r="V27" s="21">
        <v>2004</v>
      </c>
      <c r="W27" s="21" t="s">
        <v>50</v>
      </c>
      <c r="X27" s="21" t="s">
        <v>158</v>
      </c>
      <c r="Y27" s="21">
        <v>0</v>
      </c>
      <c r="Z27" s="21"/>
      <c r="AA27" s="22"/>
      <c r="AB27" s="27"/>
      <c r="AC27" s="22"/>
      <c r="AD27" s="22"/>
      <c r="AE27" s="22"/>
      <c r="AF27" s="22"/>
      <c r="AG27" s="22"/>
      <c r="AH27" s="22"/>
      <c r="AI27" s="27"/>
      <c r="AJ27" s="23"/>
      <c r="AK27" s="27"/>
      <c r="AL27" s="22"/>
      <c r="AM27" s="22"/>
      <c r="AN27" s="22"/>
      <c r="AO27" s="22"/>
    </row>
    <row r="28" spans="1:41" s="17" customFormat="1" ht="42">
      <c r="A28" s="19">
        <v>38</v>
      </c>
      <c r="B28" s="21"/>
      <c r="C28" s="21" t="s">
        <v>170</v>
      </c>
      <c r="D28" s="21" t="s">
        <v>171</v>
      </c>
      <c r="E28" s="21">
        <v>2009</v>
      </c>
      <c r="F28" s="21" t="s">
        <v>103</v>
      </c>
      <c r="G28" s="21" t="s">
        <v>130</v>
      </c>
      <c r="H28" s="21" t="s">
        <v>398</v>
      </c>
      <c r="I28" s="21" t="s">
        <v>397</v>
      </c>
      <c r="J28" s="21" t="s">
        <v>42</v>
      </c>
      <c r="K28" s="21" t="s">
        <v>104</v>
      </c>
      <c r="L28" s="21" t="s">
        <v>44</v>
      </c>
      <c r="M28" s="21" t="s">
        <v>45</v>
      </c>
      <c r="N28" s="21" t="s">
        <v>114</v>
      </c>
      <c r="O28" s="21" t="s">
        <v>156</v>
      </c>
      <c r="P28" s="28" t="s">
        <v>55</v>
      </c>
      <c r="Q28" s="28" t="s">
        <v>56</v>
      </c>
      <c r="R28" s="21">
        <v>289</v>
      </c>
      <c r="S28" s="28" t="s">
        <v>57</v>
      </c>
      <c r="T28" s="28" t="s">
        <v>58</v>
      </c>
      <c r="U28" s="21" t="s">
        <v>130</v>
      </c>
      <c r="V28" s="21">
        <v>2007</v>
      </c>
      <c r="W28" s="21" t="s">
        <v>50</v>
      </c>
      <c r="X28" s="21" t="s">
        <v>52</v>
      </c>
      <c r="Y28" s="21">
        <v>0</v>
      </c>
      <c r="Z28" s="21" t="s">
        <v>173</v>
      </c>
      <c r="AA28" s="22"/>
      <c r="AB28" s="27"/>
      <c r="AC28" s="22"/>
      <c r="AD28" s="22"/>
      <c r="AE28" s="22"/>
      <c r="AF28" s="22"/>
      <c r="AG28" s="22"/>
      <c r="AH28" s="22"/>
      <c r="AI28" s="22"/>
      <c r="AJ28" s="23"/>
      <c r="AK28" s="27"/>
      <c r="AL28" s="22"/>
      <c r="AM28" s="22"/>
      <c r="AN28" s="22"/>
      <c r="AO28" s="22"/>
    </row>
    <row r="29" spans="1:41" s="17" customFormat="1" ht="56">
      <c r="A29" s="19">
        <v>39</v>
      </c>
      <c r="B29" s="21"/>
      <c r="C29" s="21" t="s">
        <v>174</v>
      </c>
      <c r="D29" s="21" t="s">
        <v>175</v>
      </c>
      <c r="E29" s="21">
        <v>2007</v>
      </c>
      <c r="F29" s="21" t="s">
        <v>176</v>
      </c>
      <c r="G29" s="21" t="s">
        <v>130</v>
      </c>
      <c r="H29" s="21" t="s">
        <v>398</v>
      </c>
      <c r="I29" s="21" t="s">
        <v>397</v>
      </c>
      <c r="J29" s="21" t="s">
        <v>76</v>
      </c>
      <c r="K29" s="21" t="s">
        <v>177</v>
      </c>
      <c r="L29" s="21" t="s">
        <v>44</v>
      </c>
      <c r="M29" s="21" t="s">
        <v>45</v>
      </c>
      <c r="N29" s="21" t="s">
        <v>78</v>
      </c>
      <c r="O29" s="21" t="s">
        <v>156</v>
      </c>
      <c r="P29" s="28" t="s">
        <v>55</v>
      </c>
      <c r="Q29" s="28" t="s">
        <v>72</v>
      </c>
      <c r="R29" s="21">
        <v>505</v>
      </c>
      <c r="S29" s="28" t="s">
        <v>180</v>
      </c>
      <c r="T29" s="28" t="s">
        <v>58</v>
      </c>
      <c r="U29" s="21" t="s">
        <v>130</v>
      </c>
      <c r="V29" s="21">
        <v>2002</v>
      </c>
      <c r="W29" s="21" t="s">
        <v>50</v>
      </c>
      <c r="X29" s="21" t="s">
        <v>52</v>
      </c>
      <c r="Y29" s="21">
        <v>0</v>
      </c>
      <c r="Z29" s="21" t="s">
        <v>179</v>
      </c>
      <c r="AA29" s="22"/>
      <c r="AB29" s="27"/>
      <c r="AC29" s="22"/>
      <c r="AD29" s="22"/>
      <c r="AE29" s="22"/>
      <c r="AF29" s="22"/>
      <c r="AG29" s="22"/>
      <c r="AH29" s="22"/>
      <c r="AI29" s="22"/>
      <c r="AJ29" s="23"/>
      <c r="AK29" s="27"/>
      <c r="AL29" s="22"/>
      <c r="AM29" s="22"/>
      <c r="AN29" s="22"/>
      <c r="AO29" s="22"/>
    </row>
    <row r="30" spans="1:41" s="17" customFormat="1" ht="28">
      <c r="A30" s="19">
        <v>46</v>
      </c>
      <c r="B30" s="21"/>
      <c r="C30" s="21" t="s">
        <v>432</v>
      </c>
      <c r="D30" s="21" t="s">
        <v>431</v>
      </c>
      <c r="E30" s="21">
        <v>2004</v>
      </c>
      <c r="F30" s="21" t="s">
        <v>103</v>
      </c>
      <c r="G30" s="21" t="s">
        <v>64</v>
      </c>
      <c r="H30" s="21" t="s">
        <v>361</v>
      </c>
      <c r="I30" s="21" t="s">
        <v>360</v>
      </c>
      <c r="J30" s="21" t="s">
        <v>42</v>
      </c>
      <c r="K30" s="21" t="s">
        <v>104</v>
      </c>
      <c r="L30" s="21" t="s">
        <v>44</v>
      </c>
      <c r="M30" s="21" t="s">
        <v>430</v>
      </c>
      <c r="N30" s="21" t="s">
        <v>68</v>
      </c>
      <c r="O30" s="21" t="s">
        <v>223</v>
      </c>
      <c r="P30" s="28" t="s">
        <v>55</v>
      </c>
      <c r="Q30" s="28" t="s">
        <v>56</v>
      </c>
      <c r="R30" s="21">
        <v>184</v>
      </c>
      <c r="S30" s="28" t="s">
        <v>57</v>
      </c>
      <c r="T30" s="28" t="s">
        <v>58</v>
      </c>
      <c r="U30" s="21" t="s">
        <v>48</v>
      </c>
      <c r="V30" s="21">
        <v>2001</v>
      </c>
      <c r="W30" s="21" t="s">
        <v>50</v>
      </c>
      <c r="X30" s="21" t="s">
        <v>429</v>
      </c>
      <c r="Y30" s="21">
        <v>0</v>
      </c>
      <c r="Z30" s="21" t="s">
        <v>428</v>
      </c>
      <c r="AA30" s="22"/>
      <c r="AB30" s="27"/>
      <c r="AC30" s="22"/>
      <c r="AD30" s="22"/>
      <c r="AE30" s="22"/>
      <c r="AF30" s="22"/>
      <c r="AG30" s="22"/>
      <c r="AH30" s="22"/>
      <c r="AI30" s="22"/>
      <c r="AJ30" s="23"/>
      <c r="AK30" s="27"/>
      <c r="AL30" s="22"/>
      <c r="AM30" s="22"/>
      <c r="AN30" s="22"/>
      <c r="AO30" s="22"/>
    </row>
    <row r="31" spans="1:41" s="17" customFormat="1" ht="28">
      <c r="A31" s="19">
        <v>64</v>
      </c>
      <c r="B31" s="21"/>
      <c r="C31" s="21" t="s">
        <v>427</v>
      </c>
      <c r="D31" s="21" t="s">
        <v>426</v>
      </c>
      <c r="E31" s="21">
        <v>2004</v>
      </c>
      <c r="F31" s="21" t="s">
        <v>103</v>
      </c>
      <c r="G31" s="21" t="s">
        <v>425</v>
      </c>
      <c r="H31" s="21" t="s">
        <v>424</v>
      </c>
      <c r="I31" s="21" t="s">
        <v>423</v>
      </c>
      <c r="J31" s="21" t="s">
        <v>42</v>
      </c>
      <c r="K31" s="21" t="s">
        <v>104</v>
      </c>
      <c r="L31" s="21" t="s">
        <v>44</v>
      </c>
      <c r="M31" s="21" t="s">
        <v>222</v>
      </c>
      <c r="N31" s="21" t="s">
        <v>68</v>
      </c>
      <c r="O31" s="21" t="s">
        <v>223</v>
      </c>
      <c r="P31" s="21"/>
      <c r="Q31" s="21"/>
      <c r="R31" s="21"/>
      <c r="S31" s="21"/>
      <c r="T31" s="21"/>
      <c r="U31" s="21" t="s">
        <v>48</v>
      </c>
      <c r="V31" s="21">
        <v>2001</v>
      </c>
      <c r="W31" s="21" t="s">
        <v>50</v>
      </c>
      <c r="X31" s="21" t="s">
        <v>52</v>
      </c>
      <c r="Y31" s="21">
        <v>0</v>
      </c>
      <c r="Z31" s="21" t="s">
        <v>422</v>
      </c>
      <c r="AA31" s="22"/>
      <c r="AB31" s="22"/>
      <c r="AC31" s="22"/>
      <c r="AD31" s="22"/>
      <c r="AE31" s="22"/>
      <c r="AF31" s="22"/>
      <c r="AG31" s="22"/>
      <c r="AH31" s="22"/>
      <c r="AI31" s="22"/>
      <c r="AJ31" s="23"/>
      <c r="AK31" s="27"/>
      <c r="AL31" s="22"/>
      <c r="AM31" s="22"/>
      <c r="AN31" s="22"/>
      <c r="AO31" s="22"/>
    </row>
    <row r="32" spans="1:41" s="17" customFormat="1" ht="56">
      <c r="A32" s="19">
        <v>66</v>
      </c>
      <c r="B32" s="21"/>
      <c r="C32" s="21" t="s">
        <v>421</v>
      </c>
      <c r="D32" s="21" t="s">
        <v>363</v>
      </c>
      <c r="E32" s="21">
        <v>2007</v>
      </c>
      <c r="F32" s="21" t="s">
        <v>420</v>
      </c>
      <c r="G32" s="21" t="s">
        <v>64</v>
      </c>
      <c r="H32" s="21" t="s">
        <v>361</v>
      </c>
      <c r="I32" s="21" t="s">
        <v>360</v>
      </c>
      <c r="J32" s="21" t="s">
        <v>419</v>
      </c>
      <c r="K32" s="21" t="s">
        <v>177</v>
      </c>
      <c r="L32" s="21" t="s">
        <v>44</v>
      </c>
      <c r="M32" s="21" t="s">
        <v>45</v>
      </c>
      <c r="N32" s="21" t="s">
        <v>68</v>
      </c>
      <c r="O32" s="21" t="s">
        <v>223</v>
      </c>
      <c r="P32" s="21"/>
      <c r="Q32" s="21"/>
      <c r="R32" s="21"/>
      <c r="S32" s="21"/>
      <c r="T32" s="21"/>
      <c r="U32" s="21" t="s">
        <v>64</v>
      </c>
      <c r="V32" s="21">
        <v>2003</v>
      </c>
      <c r="W32" s="21" t="s">
        <v>50</v>
      </c>
      <c r="X32" s="21" t="s">
        <v>418</v>
      </c>
      <c r="Y32" s="21">
        <v>0</v>
      </c>
      <c r="Z32" s="21" t="s">
        <v>417</v>
      </c>
      <c r="AA32" s="22"/>
      <c r="AB32" s="22"/>
      <c r="AC32" s="22"/>
      <c r="AD32" s="22"/>
      <c r="AE32" s="22"/>
      <c r="AF32" s="22"/>
      <c r="AG32" s="22"/>
      <c r="AH32" s="22"/>
      <c r="AI32" s="22"/>
      <c r="AJ32" s="23"/>
      <c r="AK32" s="27"/>
      <c r="AL32" s="22"/>
      <c r="AM32" s="22"/>
      <c r="AN32" s="22"/>
      <c r="AO32" s="22"/>
    </row>
    <row r="33" spans="1:41" s="17" customFormat="1" ht="34.5" customHeight="1">
      <c r="A33" s="19">
        <v>71</v>
      </c>
      <c r="B33" s="21"/>
      <c r="C33" s="21" t="s">
        <v>236</v>
      </c>
      <c r="D33" s="21" t="s">
        <v>237</v>
      </c>
      <c r="E33" s="21">
        <v>2011</v>
      </c>
      <c r="F33" s="21" t="s">
        <v>40</v>
      </c>
      <c r="G33" s="21" t="s">
        <v>41</v>
      </c>
      <c r="H33" s="21" t="s">
        <v>416</v>
      </c>
      <c r="I33" s="21" t="s">
        <v>397</v>
      </c>
      <c r="J33" s="21" t="s">
        <v>42</v>
      </c>
      <c r="K33" s="21" t="s">
        <v>238</v>
      </c>
      <c r="L33" s="21" t="s">
        <v>44</v>
      </c>
      <c r="M33" s="21" t="s">
        <v>239</v>
      </c>
      <c r="N33" s="21" t="s">
        <v>68</v>
      </c>
      <c r="O33" s="21" t="s">
        <v>156</v>
      </c>
      <c r="P33" s="21"/>
      <c r="Q33" s="21"/>
      <c r="R33" s="21"/>
      <c r="S33" s="21"/>
      <c r="T33" s="21"/>
      <c r="U33" s="21" t="s">
        <v>48</v>
      </c>
      <c r="V33" s="21">
        <v>2008</v>
      </c>
      <c r="W33" s="21" t="s">
        <v>50</v>
      </c>
      <c r="X33" s="21" t="s">
        <v>241</v>
      </c>
      <c r="Y33" s="21">
        <v>1</v>
      </c>
      <c r="Z33" s="21"/>
      <c r="AA33" s="22"/>
      <c r="AB33" s="22"/>
      <c r="AC33" s="22"/>
      <c r="AD33" s="22"/>
      <c r="AE33" s="22"/>
      <c r="AF33" s="22"/>
      <c r="AG33" s="22"/>
      <c r="AH33" s="22"/>
      <c r="AI33" s="22"/>
      <c r="AJ33" s="23"/>
      <c r="AK33" s="22"/>
      <c r="AL33" s="22"/>
      <c r="AM33" s="22"/>
      <c r="AN33" s="22"/>
      <c r="AO33" s="22"/>
    </row>
    <row r="34" spans="1:41" s="17" customFormat="1" ht="56">
      <c r="A34" s="19">
        <v>80</v>
      </c>
      <c r="B34" s="21"/>
      <c r="C34" s="21" t="s">
        <v>257</v>
      </c>
      <c r="D34" s="21" t="s">
        <v>258</v>
      </c>
      <c r="E34" s="21">
        <v>2008</v>
      </c>
      <c r="F34" s="21" t="s">
        <v>259</v>
      </c>
      <c r="G34" s="21" t="s">
        <v>130</v>
      </c>
      <c r="H34" s="21" t="s">
        <v>398</v>
      </c>
      <c r="I34" s="21" t="s">
        <v>397</v>
      </c>
      <c r="J34" s="21" t="s">
        <v>42</v>
      </c>
      <c r="K34" s="21" t="s">
        <v>260</v>
      </c>
      <c r="L34" s="21" t="s">
        <v>44</v>
      </c>
      <c r="M34" s="21" t="s">
        <v>45</v>
      </c>
      <c r="N34" s="21" t="s">
        <v>114</v>
      </c>
      <c r="O34" s="21" t="s">
        <v>156</v>
      </c>
      <c r="P34" s="21" t="s">
        <v>55</v>
      </c>
      <c r="Q34" s="21" t="s">
        <v>56</v>
      </c>
      <c r="R34" s="21">
        <v>319</v>
      </c>
      <c r="S34" s="21" t="s">
        <v>57</v>
      </c>
      <c r="T34" s="21" t="s">
        <v>58</v>
      </c>
      <c r="U34" s="21" t="s">
        <v>48</v>
      </c>
      <c r="V34" s="21">
        <v>2004</v>
      </c>
      <c r="W34" s="21" t="s">
        <v>50</v>
      </c>
      <c r="X34" s="21" t="s">
        <v>261</v>
      </c>
      <c r="Y34" s="21">
        <v>1</v>
      </c>
      <c r="Z34" s="21" t="s">
        <v>262</v>
      </c>
      <c r="AA34" s="22"/>
      <c r="AB34" s="22"/>
      <c r="AC34" s="22"/>
      <c r="AD34" s="22"/>
      <c r="AE34" s="22"/>
      <c r="AF34" s="22"/>
      <c r="AG34" s="22"/>
      <c r="AH34" s="22"/>
      <c r="AI34" s="22"/>
      <c r="AJ34" s="23"/>
      <c r="AK34" s="22"/>
      <c r="AL34" s="22"/>
      <c r="AM34" s="22"/>
      <c r="AN34" s="22"/>
      <c r="AO34" s="22"/>
    </row>
    <row r="35" spans="1:41" s="17" customFormat="1" ht="28">
      <c r="A35" s="19">
        <v>81</v>
      </c>
      <c r="B35" s="21"/>
      <c r="C35" s="21" t="s">
        <v>263</v>
      </c>
      <c r="D35" s="21" t="s">
        <v>264</v>
      </c>
      <c r="E35" s="21">
        <v>2008</v>
      </c>
      <c r="F35" s="21" t="s">
        <v>265</v>
      </c>
      <c r="G35" s="21" t="s">
        <v>130</v>
      </c>
      <c r="H35" s="21" t="s">
        <v>398</v>
      </c>
      <c r="I35" s="21" t="s">
        <v>397</v>
      </c>
      <c r="J35" s="21" t="s">
        <v>42</v>
      </c>
      <c r="K35" s="21" t="s">
        <v>238</v>
      </c>
      <c r="L35" s="21" t="s">
        <v>44</v>
      </c>
      <c r="M35" s="21" t="s">
        <v>45</v>
      </c>
      <c r="N35" s="21" t="s">
        <v>68</v>
      </c>
      <c r="O35" s="21" t="s">
        <v>156</v>
      </c>
      <c r="P35" s="21" t="s">
        <v>55</v>
      </c>
      <c r="Q35" s="21" t="s">
        <v>56</v>
      </c>
      <c r="R35" s="21">
        <v>67</v>
      </c>
      <c r="S35" s="21" t="s">
        <v>57</v>
      </c>
      <c r="T35" s="21" t="s">
        <v>58</v>
      </c>
      <c r="U35" s="21" t="s">
        <v>130</v>
      </c>
      <c r="V35" s="21">
        <v>2006</v>
      </c>
      <c r="W35" s="21" t="s">
        <v>50</v>
      </c>
      <c r="X35" s="21" t="s">
        <v>267</v>
      </c>
      <c r="Y35" s="21">
        <v>0</v>
      </c>
      <c r="Z35" s="21"/>
      <c r="AA35" s="22"/>
      <c r="AB35" s="22"/>
      <c r="AC35" s="22"/>
      <c r="AD35" s="22"/>
      <c r="AE35" s="22"/>
      <c r="AF35" s="22"/>
      <c r="AG35" s="22"/>
      <c r="AH35" s="22"/>
      <c r="AI35" s="22"/>
      <c r="AJ35" s="23"/>
      <c r="AK35" s="22"/>
      <c r="AL35" s="22"/>
      <c r="AM35" s="22"/>
      <c r="AN35" s="22"/>
      <c r="AO35" s="22"/>
    </row>
    <row r="36" spans="1:41" s="17" customFormat="1" ht="28">
      <c r="A36" s="26">
        <v>82</v>
      </c>
      <c r="B36" s="25"/>
      <c r="C36" s="25" t="s">
        <v>268</v>
      </c>
      <c r="D36" s="25" t="s">
        <v>264</v>
      </c>
      <c r="E36" s="25">
        <v>2006</v>
      </c>
      <c r="F36" s="25" t="s">
        <v>269</v>
      </c>
      <c r="G36" s="25" t="s">
        <v>130</v>
      </c>
      <c r="H36" s="25" t="s">
        <v>398</v>
      </c>
      <c r="I36" s="25" t="s">
        <v>397</v>
      </c>
      <c r="J36" s="25" t="s">
        <v>42</v>
      </c>
      <c r="K36" s="25" t="s">
        <v>232</v>
      </c>
      <c r="L36" s="25" t="s">
        <v>44</v>
      </c>
      <c r="M36" s="25" t="s">
        <v>45</v>
      </c>
      <c r="N36" s="25" t="s">
        <v>68</v>
      </c>
      <c r="O36" s="25" t="s">
        <v>156</v>
      </c>
      <c r="P36" s="25" t="s">
        <v>55</v>
      </c>
      <c r="Q36" s="25" t="s">
        <v>56</v>
      </c>
      <c r="R36" s="25">
        <v>201</v>
      </c>
      <c r="S36" s="25" t="s">
        <v>57</v>
      </c>
      <c r="T36" s="25" t="s">
        <v>58</v>
      </c>
      <c r="U36" s="25" t="s">
        <v>130</v>
      </c>
      <c r="V36" s="25">
        <v>2006</v>
      </c>
      <c r="W36" s="25" t="s">
        <v>50</v>
      </c>
      <c r="X36" s="25" t="s">
        <v>270</v>
      </c>
      <c r="Y36" s="25">
        <v>0</v>
      </c>
      <c r="Z36" s="25"/>
      <c r="AA36" s="24"/>
      <c r="AB36" s="24"/>
      <c r="AC36" s="24"/>
      <c r="AD36" s="24"/>
      <c r="AE36" s="24"/>
      <c r="AF36" s="24"/>
      <c r="AG36" s="24"/>
      <c r="AH36" s="24"/>
      <c r="AI36" s="22"/>
      <c r="AJ36" s="23"/>
      <c r="AK36" s="22"/>
      <c r="AL36" s="22"/>
      <c r="AM36" s="24"/>
      <c r="AN36" s="22"/>
      <c r="AO36" s="24"/>
    </row>
    <row r="37" spans="1:41" s="17" customFormat="1" ht="45" customHeight="1">
      <c r="A37" s="19">
        <v>112</v>
      </c>
      <c r="B37" s="21"/>
      <c r="C37" s="21" t="s">
        <v>415</v>
      </c>
      <c r="D37" s="21" t="s">
        <v>414</v>
      </c>
      <c r="E37" s="21">
        <v>2006</v>
      </c>
      <c r="F37" s="21" t="s">
        <v>413</v>
      </c>
      <c r="G37" s="21" t="s">
        <v>412</v>
      </c>
      <c r="H37" s="21" t="s">
        <v>398</v>
      </c>
      <c r="I37" s="21" t="s">
        <v>381</v>
      </c>
      <c r="J37" s="21" t="s">
        <v>411</v>
      </c>
      <c r="K37" s="21" t="s">
        <v>177</v>
      </c>
      <c r="L37" s="21" t="s">
        <v>44</v>
      </c>
      <c r="M37" s="21" t="s">
        <v>331</v>
      </c>
      <c r="N37" s="21" t="s">
        <v>75</v>
      </c>
      <c r="O37" s="21" t="s">
        <v>297</v>
      </c>
      <c r="P37" s="21" t="s">
        <v>55</v>
      </c>
      <c r="Q37" s="21" t="s">
        <v>56</v>
      </c>
      <c r="R37" s="21" t="s">
        <v>60</v>
      </c>
      <c r="S37" s="21" t="s">
        <v>57</v>
      </c>
      <c r="T37" s="21" t="s">
        <v>95</v>
      </c>
      <c r="U37" s="21" t="s">
        <v>48</v>
      </c>
      <c r="V37" s="21">
        <v>2001</v>
      </c>
      <c r="W37" s="21"/>
      <c r="X37" s="21" t="s">
        <v>410</v>
      </c>
      <c r="Y37" s="21">
        <v>0</v>
      </c>
      <c r="Z37" s="21" t="s">
        <v>409</v>
      </c>
      <c r="AA37" s="22"/>
      <c r="AB37" s="22"/>
      <c r="AC37" s="22"/>
      <c r="AD37" s="22"/>
      <c r="AE37" s="22"/>
      <c r="AF37" s="22"/>
      <c r="AG37" s="22"/>
      <c r="AH37" s="22"/>
      <c r="AI37" s="22"/>
      <c r="AJ37" s="23"/>
      <c r="AK37" s="22"/>
      <c r="AL37" s="22"/>
      <c r="AM37" s="23"/>
      <c r="AN37" s="22"/>
      <c r="AO37" s="22"/>
    </row>
    <row r="38" spans="1:41" s="17" customFormat="1" ht="60" customHeight="1">
      <c r="A38" s="19">
        <v>113</v>
      </c>
      <c r="B38" s="21"/>
      <c r="C38" s="21" t="s">
        <v>408</v>
      </c>
      <c r="D38" s="21" t="s">
        <v>403</v>
      </c>
      <c r="E38" s="21">
        <v>2008</v>
      </c>
      <c r="F38" s="21" t="s">
        <v>407</v>
      </c>
      <c r="G38" s="21" t="s">
        <v>402</v>
      </c>
      <c r="H38" s="21" t="s">
        <v>382</v>
      </c>
      <c r="I38" s="21" t="s">
        <v>381</v>
      </c>
      <c r="J38" s="21" t="s">
        <v>406</v>
      </c>
      <c r="K38" s="21" t="s">
        <v>77</v>
      </c>
      <c r="L38" s="21" t="s">
        <v>44</v>
      </c>
      <c r="M38" s="21" t="s">
        <v>331</v>
      </c>
      <c r="N38" s="21" t="s">
        <v>75</v>
      </c>
      <c r="O38" s="21" t="s">
        <v>69</v>
      </c>
      <c r="P38" s="21" t="s">
        <v>55</v>
      </c>
      <c r="Q38" s="21" t="s">
        <v>56</v>
      </c>
      <c r="R38" s="21" t="s">
        <v>60</v>
      </c>
      <c r="S38" s="21" t="s">
        <v>57</v>
      </c>
      <c r="T38" s="21" t="s">
        <v>58</v>
      </c>
      <c r="U38" s="21" t="s">
        <v>48</v>
      </c>
      <c r="V38" s="21">
        <v>2005</v>
      </c>
      <c r="W38" s="21" t="s">
        <v>60</v>
      </c>
      <c r="X38" s="21" t="s">
        <v>405</v>
      </c>
      <c r="Y38" s="21">
        <v>1</v>
      </c>
      <c r="Z38" s="21" t="s">
        <v>399</v>
      </c>
      <c r="AA38" s="22"/>
      <c r="AB38" s="22"/>
      <c r="AC38" s="22"/>
      <c r="AD38" s="22"/>
      <c r="AE38" s="22"/>
      <c r="AF38" s="22"/>
      <c r="AG38" s="22"/>
      <c r="AH38" s="22"/>
      <c r="AI38" s="22"/>
      <c r="AJ38" s="23"/>
      <c r="AK38" s="22"/>
      <c r="AL38" s="22"/>
      <c r="AM38" s="23"/>
      <c r="AN38" s="22"/>
      <c r="AO38" s="22"/>
    </row>
    <row r="39" spans="1:41" s="17" customFormat="1" ht="42">
      <c r="A39" s="19">
        <v>114</v>
      </c>
      <c r="B39" s="21"/>
      <c r="C39" s="21" t="s">
        <v>404</v>
      </c>
      <c r="D39" s="21" t="s">
        <v>403</v>
      </c>
      <c r="E39" s="21">
        <v>2012</v>
      </c>
      <c r="F39" s="21" t="s">
        <v>176</v>
      </c>
      <c r="G39" s="21" t="s">
        <v>402</v>
      </c>
      <c r="H39" s="21" t="s">
        <v>382</v>
      </c>
      <c r="I39" s="21" t="s">
        <v>381</v>
      </c>
      <c r="J39" s="21" t="s">
        <v>337</v>
      </c>
      <c r="K39" s="21" t="s">
        <v>177</v>
      </c>
      <c r="L39" s="21" t="s">
        <v>44</v>
      </c>
      <c r="M39" s="21" t="s">
        <v>331</v>
      </c>
      <c r="N39" s="21" t="s">
        <v>75</v>
      </c>
      <c r="O39" s="21" t="s">
        <v>69</v>
      </c>
      <c r="P39" s="21" t="s">
        <v>55</v>
      </c>
      <c r="Q39" s="21" t="s">
        <v>56</v>
      </c>
      <c r="R39" s="21" t="s">
        <v>60</v>
      </c>
      <c r="S39" s="21" t="s">
        <v>57</v>
      </c>
      <c r="T39" s="21" t="s">
        <v>401</v>
      </c>
      <c r="U39" s="21" t="s">
        <v>48</v>
      </c>
      <c r="V39" s="21">
        <v>2005</v>
      </c>
      <c r="W39" s="21" t="s">
        <v>60</v>
      </c>
      <c r="X39" s="21" t="s">
        <v>400</v>
      </c>
      <c r="Y39" s="21">
        <v>0</v>
      </c>
      <c r="Z39" s="21" t="s">
        <v>399</v>
      </c>
      <c r="AA39" s="22"/>
      <c r="AB39" s="22"/>
      <c r="AC39" s="22"/>
      <c r="AD39" s="22"/>
      <c r="AE39" s="22"/>
      <c r="AF39" s="22"/>
      <c r="AG39" s="22"/>
      <c r="AH39" s="22"/>
      <c r="AI39" s="22"/>
      <c r="AJ39" s="23"/>
      <c r="AK39" s="22"/>
      <c r="AL39" s="22"/>
      <c r="AM39" s="23"/>
      <c r="AN39" s="22"/>
      <c r="AO39" s="22"/>
    </row>
    <row r="40" spans="1:41" s="17" customFormat="1" ht="98">
      <c r="A40" s="19">
        <v>118</v>
      </c>
      <c r="B40" s="21"/>
      <c r="C40" s="21" t="s">
        <v>303</v>
      </c>
      <c r="D40" s="21" t="s">
        <v>304</v>
      </c>
      <c r="E40" s="21">
        <v>2012</v>
      </c>
      <c r="F40" s="21" t="s">
        <v>305</v>
      </c>
      <c r="G40" s="21" t="s">
        <v>130</v>
      </c>
      <c r="H40" s="21" t="s">
        <v>398</v>
      </c>
      <c r="I40" s="21" t="s">
        <v>397</v>
      </c>
      <c r="J40" s="21" t="s">
        <v>306</v>
      </c>
      <c r="K40" s="21" t="s">
        <v>104</v>
      </c>
      <c r="L40" s="21" t="s">
        <v>44</v>
      </c>
      <c r="M40" s="21" t="s">
        <v>222</v>
      </c>
      <c r="N40" s="21" t="s">
        <v>75</v>
      </c>
      <c r="O40" s="21" t="s">
        <v>69</v>
      </c>
      <c r="P40" s="21" t="s">
        <v>55</v>
      </c>
      <c r="Q40" s="21" t="s">
        <v>56</v>
      </c>
      <c r="R40" s="21">
        <v>500</v>
      </c>
      <c r="S40" s="21" t="s">
        <v>57</v>
      </c>
      <c r="T40" s="21" t="s">
        <v>58</v>
      </c>
      <c r="U40" s="21" t="s">
        <v>48</v>
      </c>
      <c r="V40" s="21">
        <v>2011</v>
      </c>
      <c r="W40" s="21" t="s">
        <v>60</v>
      </c>
      <c r="X40" s="21" t="s">
        <v>308</v>
      </c>
      <c r="Y40" s="21">
        <v>0</v>
      </c>
      <c r="Z40" s="21"/>
      <c r="AA40" s="22"/>
      <c r="AB40" s="22"/>
      <c r="AC40" s="22"/>
      <c r="AD40" s="22"/>
      <c r="AE40" s="22"/>
      <c r="AF40" s="22"/>
      <c r="AG40" s="22"/>
      <c r="AH40" s="22"/>
      <c r="AI40" s="22"/>
      <c r="AJ40" s="23"/>
      <c r="AK40" s="22"/>
      <c r="AL40" s="22"/>
      <c r="AM40" s="23"/>
      <c r="AN40" s="22"/>
      <c r="AO40" s="22"/>
    </row>
    <row r="41" spans="1:41" s="17" customFormat="1" ht="42">
      <c r="A41" s="19">
        <v>122</v>
      </c>
      <c r="B41" s="21"/>
      <c r="C41" s="21" t="s">
        <v>320</v>
      </c>
      <c r="D41" s="21" t="s">
        <v>321</v>
      </c>
      <c r="E41" s="21">
        <v>2001</v>
      </c>
      <c r="F41" s="21" t="s">
        <v>103</v>
      </c>
      <c r="G41" s="21" t="s">
        <v>64</v>
      </c>
      <c r="H41" s="21" t="s">
        <v>361</v>
      </c>
      <c r="I41" s="21" t="s">
        <v>360</v>
      </c>
      <c r="J41" s="21" t="s">
        <v>322</v>
      </c>
      <c r="K41" s="21" t="s">
        <v>104</v>
      </c>
      <c r="L41" s="21" t="s">
        <v>44</v>
      </c>
      <c r="M41" s="21" t="s">
        <v>323</v>
      </c>
      <c r="N41" s="21" t="s">
        <v>324</v>
      </c>
      <c r="O41" s="21" t="s">
        <v>69</v>
      </c>
      <c r="P41" s="21" t="s">
        <v>55</v>
      </c>
      <c r="Q41" s="21" t="s">
        <v>72</v>
      </c>
      <c r="R41" s="21">
        <v>285</v>
      </c>
      <c r="S41" s="21" t="s">
        <v>57</v>
      </c>
      <c r="T41" s="21" t="s">
        <v>58</v>
      </c>
      <c r="U41" s="21" t="s">
        <v>48</v>
      </c>
      <c r="V41" s="21">
        <v>2001</v>
      </c>
      <c r="W41" s="21" t="s">
        <v>60</v>
      </c>
      <c r="X41" s="21" t="s">
        <v>326</v>
      </c>
      <c r="Y41" s="21">
        <v>0</v>
      </c>
      <c r="Z41" s="21"/>
      <c r="AA41" s="22"/>
      <c r="AB41" s="22"/>
      <c r="AC41" s="22"/>
      <c r="AD41" s="22"/>
      <c r="AE41" s="22"/>
      <c r="AF41" s="22"/>
      <c r="AG41" s="22"/>
      <c r="AH41" s="22"/>
      <c r="AI41" s="22"/>
      <c r="AJ41" s="23"/>
      <c r="AK41" s="22"/>
      <c r="AL41" s="22"/>
      <c r="AM41" s="23"/>
      <c r="AN41" s="22"/>
      <c r="AO41" s="22"/>
    </row>
    <row r="42" spans="1:41" s="17" customFormat="1" ht="42">
      <c r="A42" s="19">
        <v>131</v>
      </c>
      <c r="B42" s="21"/>
      <c r="C42" s="21" t="s">
        <v>350</v>
      </c>
      <c r="D42" s="21" t="s">
        <v>292</v>
      </c>
      <c r="E42" s="21">
        <v>2012</v>
      </c>
      <c r="F42" s="21" t="s">
        <v>148</v>
      </c>
      <c r="G42" s="21" t="s">
        <v>294</v>
      </c>
      <c r="H42" s="21" t="s">
        <v>398</v>
      </c>
      <c r="I42" s="21" t="s">
        <v>397</v>
      </c>
      <c r="J42" s="21" t="s">
        <v>351</v>
      </c>
      <c r="K42" s="21" t="s">
        <v>77</v>
      </c>
      <c r="L42" s="21" t="s">
        <v>44</v>
      </c>
      <c r="M42" s="21" t="s">
        <v>323</v>
      </c>
      <c r="N42" s="21" t="s">
        <v>75</v>
      </c>
      <c r="O42" s="21" t="s">
        <v>69</v>
      </c>
      <c r="P42" s="21" t="s">
        <v>55</v>
      </c>
      <c r="Q42" s="21" t="s">
        <v>56</v>
      </c>
      <c r="R42" s="21">
        <v>307</v>
      </c>
      <c r="S42" s="21" t="s">
        <v>57</v>
      </c>
      <c r="T42" s="21" t="s">
        <v>58</v>
      </c>
      <c r="U42" s="21" t="s">
        <v>294</v>
      </c>
      <c r="V42" s="21">
        <v>2008</v>
      </c>
      <c r="W42" s="21" t="s">
        <v>60</v>
      </c>
      <c r="X42" s="21" t="s">
        <v>352</v>
      </c>
      <c r="Y42" s="21">
        <v>1</v>
      </c>
      <c r="Z42" s="21"/>
      <c r="AA42" s="22"/>
      <c r="AB42" s="22"/>
      <c r="AC42" s="22"/>
      <c r="AD42" s="22"/>
      <c r="AE42" s="22"/>
      <c r="AF42" s="22"/>
      <c r="AG42" s="22"/>
      <c r="AH42" s="22"/>
      <c r="AI42" s="22"/>
      <c r="AJ42" s="23"/>
      <c r="AK42" s="22"/>
      <c r="AL42" s="22"/>
      <c r="AM42" s="23"/>
      <c r="AN42" s="22"/>
      <c r="AO42" s="22"/>
    </row>
    <row r="43" spans="1:41" s="17" customFormat="1" ht="28">
      <c r="A43" s="19">
        <v>133</v>
      </c>
      <c r="B43" s="21" t="s">
        <v>392</v>
      </c>
      <c r="C43" s="19" t="s">
        <v>396</v>
      </c>
      <c r="D43" s="21" t="s">
        <v>395</v>
      </c>
      <c r="E43" s="21">
        <v>2013</v>
      </c>
      <c r="F43" s="21" t="s">
        <v>394</v>
      </c>
      <c r="G43" s="21" t="s">
        <v>387</v>
      </c>
      <c r="H43" s="20" t="s">
        <v>382</v>
      </c>
      <c r="I43" s="20" t="s">
        <v>381</v>
      </c>
      <c r="J43" s="21" t="s">
        <v>393</v>
      </c>
      <c r="K43" s="19" t="s">
        <v>392</v>
      </c>
      <c r="L43" s="21" t="s">
        <v>358</v>
      </c>
      <c r="M43" s="21" t="s">
        <v>391</v>
      </c>
      <c r="N43" s="21" t="s">
        <v>390</v>
      </c>
      <c r="O43" s="21" t="s">
        <v>389</v>
      </c>
      <c r="P43" s="21" t="s">
        <v>388</v>
      </c>
      <c r="Q43" s="21" t="s">
        <v>72</v>
      </c>
      <c r="R43" s="20">
        <v>401</v>
      </c>
      <c r="S43" s="21" t="s">
        <v>83</v>
      </c>
      <c r="T43" s="21" t="s">
        <v>58</v>
      </c>
      <c r="U43" s="21" t="s">
        <v>387</v>
      </c>
      <c r="V43" s="21">
        <v>2009</v>
      </c>
      <c r="W43" s="21" t="s">
        <v>191</v>
      </c>
      <c r="X43" s="21" t="s">
        <v>386</v>
      </c>
      <c r="Y43" s="21">
        <v>1</v>
      </c>
      <c r="Z43" s="21"/>
      <c r="AA43" s="22"/>
      <c r="AB43" s="22"/>
      <c r="AC43" s="22"/>
      <c r="AD43" s="22"/>
      <c r="AE43" s="22"/>
      <c r="AF43" s="22"/>
      <c r="AG43" s="22"/>
      <c r="AH43" s="22"/>
      <c r="AI43" s="22"/>
      <c r="AJ43" s="23"/>
      <c r="AK43" s="22"/>
      <c r="AL43" s="22"/>
      <c r="AM43" s="22"/>
      <c r="AN43" s="23"/>
      <c r="AO43" s="22"/>
    </row>
    <row r="44" spans="1:41" ht="28">
      <c r="A44" s="21">
        <v>134</v>
      </c>
      <c r="B44" s="21" t="s">
        <v>385</v>
      </c>
      <c r="C44" s="19" t="s">
        <v>384</v>
      </c>
      <c r="D44" s="21" t="s">
        <v>383</v>
      </c>
      <c r="E44" s="21">
        <v>2007</v>
      </c>
      <c r="F44" s="21" t="s">
        <v>259</v>
      </c>
      <c r="G44" s="21" t="s">
        <v>378</v>
      </c>
      <c r="H44" s="20" t="s">
        <v>382</v>
      </c>
      <c r="I44" s="20" t="s">
        <v>381</v>
      </c>
      <c r="J44" s="21" t="s">
        <v>76</v>
      </c>
      <c r="K44" s="21" t="s">
        <v>380</v>
      </c>
      <c r="L44" s="21" t="s">
        <v>358</v>
      </c>
      <c r="M44" s="21" t="s">
        <v>379</v>
      </c>
      <c r="N44" s="21" t="s">
        <v>75</v>
      </c>
      <c r="O44" s="21" t="s">
        <v>69</v>
      </c>
      <c r="P44" s="21" t="s">
        <v>94</v>
      </c>
      <c r="Q44" s="21" t="s">
        <v>56</v>
      </c>
      <c r="R44" s="20" t="s">
        <v>49</v>
      </c>
      <c r="S44" s="21" t="s">
        <v>83</v>
      </c>
      <c r="T44" s="21" t="s">
        <v>49</v>
      </c>
      <c r="U44" s="21" t="s">
        <v>378</v>
      </c>
      <c r="V44" s="21">
        <v>2000</v>
      </c>
      <c r="W44" s="21" t="s">
        <v>377</v>
      </c>
      <c r="X44" s="21" t="s">
        <v>376</v>
      </c>
      <c r="Y44" s="21">
        <v>1</v>
      </c>
      <c r="Z44" s="21"/>
      <c r="AA44" s="21">
        <v>1</v>
      </c>
      <c r="AB44" s="19">
        <v>1</v>
      </c>
      <c r="AC44" s="19">
        <v>1</v>
      </c>
      <c r="AD44" s="19">
        <v>1</v>
      </c>
      <c r="AE44" s="19">
        <v>1</v>
      </c>
      <c r="AF44" s="19">
        <v>1</v>
      </c>
      <c r="AG44" s="21">
        <v>1</v>
      </c>
      <c r="AH44" s="19">
        <v>1</v>
      </c>
      <c r="AI44" s="19">
        <v>1</v>
      </c>
      <c r="AJ44" s="20">
        <v>1</v>
      </c>
      <c r="AK44" s="21">
        <v>1</v>
      </c>
      <c r="AL44" s="21">
        <v>1</v>
      </c>
      <c r="AM44" s="21">
        <v>1</v>
      </c>
      <c r="AN44" s="20">
        <v>10</v>
      </c>
      <c r="AO44" s="19"/>
    </row>
    <row r="45" spans="1:41" ht="42">
      <c r="A45" s="21">
        <v>135</v>
      </c>
      <c r="B45" s="21" t="s">
        <v>77</v>
      </c>
      <c r="C45" s="19" t="s">
        <v>375</v>
      </c>
      <c r="D45" s="21" t="s">
        <v>374</v>
      </c>
      <c r="E45" s="21">
        <v>2014</v>
      </c>
      <c r="F45" s="21" t="s">
        <v>362</v>
      </c>
      <c r="G45" s="21" t="s">
        <v>64</v>
      </c>
      <c r="H45" s="20" t="s">
        <v>361</v>
      </c>
      <c r="I45" s="20" t="s">
        <v>360</v>
      </c>
      <c r="J45" s="21" t="s">
        <v>373</v>
      </c>
      <c r="K45" s="21" t="s">
        <v>77</v>
      </c>
      <c r="L45" s="21" t="s">
        <v>358</v>
      </c>
      <c r="M45" s="21" t="s">
        <v>372</v>
      </c>
      <c r="N45" s="21" t="s">
        <v>371</v>
      </c>
      <c r="O45" s="21" t="s">
        <v>370</v>
      </c>
      <c r="P45" s="21" t="s">
        <v>55</v>
      </c>
      <c r="Q45" s="21" t="s">
        <v>72</v>
      </c>
      <c r="R45" s="20" t="s">
        <v>369</v>
      </c>
      <c r="S45" s="21" t="s">
        <v>83</v>
      </c>
      <c r="T45" s="21" t="s">
        <v>58</v>
      </c>
      <c r="U45" s="21" t="s">
        <v>64</v>
      </c>
      <c r="V45" s="21" t="s">
        <v>368</v>
      </c>
      <c r="W45" s="21" t="s">
        <v>367</v>
      </c>
      <c r="X45" s="21" t="s">
        <v>366</v>
      </c>
      <c r="Y45" s="21">
        <v>0</v>
      </c>
      <c r="Z45" s="21"/>
      <c r="AA45" s="21">
        <v>1</v>
      </c>
      <c r="AB45" s="19">
        <v>1</v>
      </c>
      <c r="AC45" s="19">
        <v>0</v>
      </c>
      <c r="AD45" s="19">
        <v>1</v>
      </c>
      <c r="AE45" s="19">
        <v>1</v>
      </c>
      <c r="AF45" s="19">
        <v>1</v>
      </c>
      <c r="AG45" s="21">
        <v>0</v>
      </c>
      <c r="AH45" s="19">
        <v>1</v>
      </c>
      <c r="AI45" s="19">
        <v>0</v>
      </c>
      <c r="AJ45" s="20">
        <v>0</v>
      </c>
      <c r="AK45" s="21">
        <v>1</v>
      </c>
      <c r="AL45" s="21">
        <v>0</v>
      </c>
      <c r="AM45" s="21">
        <v>1</v>
      </c>
      <c r="AN45" s="20">
        <v>6.5</v>
      </c>
      <c r="AO45" s="19" t="s">
        <v>365</v>
      </c>
    </row>
    <row r="46" spans="1:41" ht="42">
      <c r="A46" s="21">
        <v>136</v>
      </c>
      <c r="B46" s="21" t="s">
        <v>177</v>
      </c>
      <c r="C46" s="19" t="s">
        <v>364</v>
      </c>
      <c r="D46" s="21" t="s">
        <v>363</v>
      </c>
      <c r="E46" s="21">
        <v>2003</v>
      </c>
      <c r="F46" s="21" t="s">
        <v>362</v>
      </c>
      <c r="G46" s="21" t="s">
        <v>64</v>
      </c>
      <c r="H46" s="20" t="s">
        <v>361</v>
      </c>
      <c r="I46" s="20" t="s">
        <v>360</v>
      </c>
      <c r="J46" s="21" t="s">
        <v>359</v>
      </c>
      <c r="K46" s="21" t="s">
        <v>177</v>
      </c>
      <c r="L46" s="21" t="s">
        <v>358</v>
      </c>
      <c r="M46" s="21" t="s">
        <v>357</v>
      </c>
      <c r="N46" s="21" t="s">
        <v>356</v>
      </c>
      <c r="O46" s="21" t="s">
        <v>69</v>
      </c>
      <c r="P46" s="21" t="s">
        <v>55</v>
      </c>
      <c r="Q46" s="21" t="s">
        <v>72</v>
      </c>
      <c r="R46" s="20" t="s">
        <v>355</v>
      </c>
      <c r="S46" s="21" t="s">
        <v>83</v>
      </c>
      <c r="T46" s="21" t="s">
        <v>95</v>
      </c>
      <c r="U46" s="21" t="s">
        <v>64</v>
      </c>
      <c r="V46" s="21">
        <v>1999</v>
      </c>
      <c r="W46" s="21" t="s">
        <v>354</v>
      </c>
      <c r="X46" s="21" t="s">
        <v>353</v>
      </c>
      <c r="Y46" s="21">
        <v>0</v>
      </c>
      <c r="Z46" s="21"/>
      <c r="AA46" s="21">
        <v>1</v>
      </c>
      <c r="AB46" s="19">
        <v>1</v>
      </c>
      <c r="AC46" s="19">
        <v>0</v>
      </c>
      <c r="AD46" s="19">
        <v>1</v>
      </c>
      <c r="AE46" s="19">
        <v>1</v>
      </c>
      <c r="AF46" s="19">
        <v>1</v>
      </c>
      <c r="AG46" s="21">
        <v>1</v>
      </c>
      <c r="AH46" s="19">
        <v>1</v>
      </c>
      <c r="AI46" s="19">
        <v>0.5</v>
      </c>
      <c r="AJ46" s="20">
        <v>1</v>
      </c>
      <c r="AK46" s="21">
        <v>1</v>
      </c>
      <c r="AL46" s="21">
        <v>0</v>
      </c>
      <c r="AM46" s="21">
        <v>1</v>
      </c>
      <c r="AN46" s="20">
        <v>7.75</v>
      </c>
      <c r="AO46" s="19"/>
    </row>
    <row r="47" spans="1:41">
      <c r="R47" s="15"/>
      <c r="AC47" s="18"/>
      <c r="AD47" s="18"/>
      <c r="AE47" s="18"/>
      <c r="AF47" s="18"/>
      <c r="AG47" s="18"/>
      <c r="AH47" s="18"/>
      <c r="AM47" s="18"/>
      <c r="AN47" s="18"/>
      <c r="AO47" s="18"/>
    </row>
    <row r="48" spans="1:41">
      <c r="R48" s="15"/>
      <c r="AC48" s="18"/>
      <c r="AD48" s="18"/>
      <c r="AE48" s="18"/>
      <c r="AF48" s="18"/>
      <c r="AG48" s="18"/>
      <c r="AH48" s="18"/>
      <c r="AM48" s="18"/>
      <c r="AN48" s="18"/>
      <c r="AO48" s="18"/>
    </row>
    <row r="49" spans="18:41">
      <c r="R49" s="15"/>
      <c r="AC49" s="18"/>
      <c r="AD49" s="18"/>
      <c r="AE49" s="18"/>
      <c r="AF49" s="18"/>
      <c r="AG49" s="18"/>
      <c r="AH49" s="18"/>
      <c r="AM49" s="18"/>
      <c r="AN49" s="18"/>
      <c r="AO49" s="18"/>
    </row>
    <row r="50" spans="18:41">
      <c r="R50" s="15"/>
      <c r="AC50" s="17"/>
      <c r="AD50" s="17"/>
      <c r="AE50" s="17"/>
      <c r="AF50" s="17"/>
      <c r="AG50" s="18"/>
      <c r="AH50" s="17"/>
      <c r="AM50" s="17"/>
      <c r="AN50" s="18"/>
      <c r="AO50" s="17"/>
    </row>
    <row r="51" spans="18:41">
      <c r="R51" s="15"/>
      <c r="AC51" s="17"/>
      <c r="AD51" s="17"/>
      <c r="AE51" s="17"/>
      <c r="AF51" s="17"/>
      <c r="AG51" s="18"/>
      <c r="AH51" s="17"/>
      <c r="AM51" s="17"/>
      <c r="AN51" s="17"/>
      <c r="AO51" s="17"/>
    </row>
    <row r="52" spans="18:41">
      <c r="R52" s="15"/>
      <c r="AC52" s="17"/>
      <c r="AD52" s="17"/>
      <c r="AE52" s="17"/>
      <c r="AF52" s="17"/>
      <c r="AG52" s="17"/>
      <c r="AH52" s="17"/>
      <c r="AM52" s="17"/>
      <c r="AN52" s="17"/>
      <c r="AO52" s="17"/>
    </row>
    <row r="53" spans="18:41">
      <c r="R53" s="15"/>
      <c r="AC53" s="17"/>
      <c r="AD53" s="17"/>
      <c r="AE53" s="17"/>
      <c r="AF53" s="17"/>
      <c r="AG53" s="18"/>
      <c r="AH53" s="17"/>
      <c r="AM53" s="17"/>
      <c r="AN53" s="17"/>
      <c r="AO53" s="17"/>
    </row>
    <row r="54" spans="18:41">
      <c r="R54" s="15"/>
      <c r="AC54" s="17"/>
      <c r="AD54" s="17"/>
      <c r="AE54" s="17"/>
      <c r="AF54" s="17"/>
      <c r="AG54" s="18"/>
      <c r="AH54" s="17"/>
      <c r="AM54" s="17"/>
      <c r="AN54"/>
      <c r="AO54" s="17"/>
    </row>
    <row r="55" spans="18:41">
      <c r="R55" s="15"/>
      <c r="AC55" s="17"/>
      <c r="AD55" s="17"/>
      <c r="AE55" s="17"/>
      <c r="AF55" s="17"/>
      <c r="AG55" s="18"/>
      <c r="AH55" s="17"/>
      <c r="AM55" s="17"/>
      <c r="AN55" s="17"/>
      <c r="AO55" s="17"/>
    </row>
    <row r="56" spans="18:41">
      <c r="R56" s="15"/>
      <c r="AC56" s="17"/>
      <c r="AD56" s="17"/>
      <c r="AE56" s="17"/>
      <c r="AF56" s="17"/>
      <c r="AG56" s="17"/>
      <c r="AH56" s="17"/>
      <c r="AM56" s="17"/>
      <c r="AN56" s="17"/>
      <c r="AO56" s="17"/>
    </row>
    <row r="57" spans="18:41">
      <c r="R57" s="15"/>
      <c r="AC57" s="17"/>
      <c r="AD57" s="17"/>
      <c r="AE57" s="17"/>
      <c r="AF57" s="17"/>
      <c r="AG57" s="18"/>
      <c r="AH57" s="17"/>
      <c r="AM57" s="17"/>
      <c r="AN57" s="18"/>
      <c r="AO57" s="18"/>
    </row>
    <row r="58" spans="18:41">
      <c r="R58" s="15"/>
      <c r="AC58" s="17"/>
      <c r="AD58" s="17"/>
      <c r="AE58" s="17"/>
      <c r="AF58" s="17"/>
      <c r="AG58" s="18"/>
      <c r="AH58" s="17"/>
      <c r="AM58" s="17"/>
      <c r="AN58" s="17"/>
      <c r="AO58" s="17"/>
    </row>
  </sheetData>
  <conditionalFormatting sqref="AF2:AF46">
    <cfRule type="expression" dxfId="46" priority="3">
      <formula>NOT(L2="CEA")</formula>
    </cfRule>
  </conditionalFormatting>
  <conditionalFormatting sqref="AH2:AH46">
    <cfRule type="expression" dxfId="45" priority="2">
      <formula>NOT(L2="CEA")</formula>
    </cfRule>
  </conditionalFormatting>
  <conditionalFormatting sqref="A2:A21">
    <cfRule type="expression" dxfId="44" priority="1">
      <formula>ISBLANK($AM2)</formula>
    </cfRule>
  </conditionalFormatting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ErrorMessage="1" errorTitle="County not on list" error="This value is not recognized, so region and income group will not be automatically filled. ">
          <x14:formula1>
            <xm:f>'[2]Country Classifications'!#REF!</xm:f>
          </x14:formula1>
          <xm:sqref>G2:G46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 12C.1 cost studies</vt:lpstr>
      <vt:lpstr>Annex 12C.2 CEA studies</vt:lpstr>
    </vt:vector>
  </TitlesOfParts>
  <Company>UW DGH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Levin</dc:creator>
  <cp:lastModifiedBy>Carol Levin</cp:lastModifiedBy>
  <dcterms:created xsi:type="dcterms:W3CDTF">2015-10-29T18:56:08Z</dcterms:created>
  <dcterms:modified xsi:type="dcterms:W3CDTF">2015-10-29T19:35:55Z</dcterms:modified>
</cp:coreProperties>
</file>